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<sst xmlns="http://schemas.openxmlformats.org/spreadsheetml/2006/main" count="1058" uniqueCount="128">
  <si>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</si>
  <si>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</si>
  <si>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</si>
  <si>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</si>
  <si>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</si>
  <si>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</si>
  <si>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</si>
  <si>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</si>
  <si>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</si>
  <si>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</si>
  <si>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</si>
  <si>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</si>
  <si>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</si>
  <si>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</si>
  <si>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</si>
  <si>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</si>
  <si>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</si>
  <si>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</si>
  <si>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</si>
  <si>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</si>
  <si>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</si>
  <si>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</si>
  <si>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</si>
  <si>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</si>
  <si>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</si>
  <si>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</si>
  <si>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</si>
  <si>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</si>
  <si>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 obce</t>
  </si>
  <si>
    <t>Komisia ROEP</t>
  </si>
  <si>
    <t>Územný plán rozvoja obce</t>
  </si>
  <si>
    <t>Členstvo obce v samosprávnych orgánoch a združeniach</t>
  </si>
  <si>
    <t>Propagácia a prezentácia obce</t>
  </si>
  <si>
    <t>Voľby do NR SR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</si>
  <si>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</si>
  <si>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</si>
  <si>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</si>
  <si>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</si>
  <si>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</si>
  <si>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</si>
  <si>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</si>
  <si>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</si>
  <si>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</si>
  <si>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</si>
  <si>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</si>
  <si>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</si>
  <si>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</si>
  <si>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</si>
  <si>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</si>
  <si>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</si>
  <si>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</si>
  <si>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</si>
  <si>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</si>
  <si>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</si>
  <si>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</si>
  <si>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</si>
  <si>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</si>
  <si>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Školský klub</t>
  </si>
  <si>
    <t>PROGRAM 6: ŠPORT</t>
  </si>
  <si>
    <t>Šport</t>
  </si>
  <si>
    <t>TJ SOKOL Zubrohlava</t>
  </si>
  <si>
    <t>Podpora úspešných športovcov</t>
  </si>
  <si>
    <t>Klzisko</t>
  </si>
  <si>
    <t>Multifunkčné ihrisko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</si>
  <si>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</si>
  <si>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</si>
  <si>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</si>
  <si>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</si>
  <si>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</si>
  <si>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</si>
  <si>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</si>
  <si>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Verejná zeleň</t>
  </si>
  <si>
    <t>Výstavba vodovodu</t>
  </si>
  <si>
    <t>PROGRAM 9: BEZPEČNOSŤ, PRÁVO A PORIADOK</t>
  </si>
  <si>
    <t>Bezpečnosť, právo a poriadok</t>
  </si>
  <si>
    <t>Požiarna ochrana</t>
  </si>
  <si>
    <t>Civilná ochrana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</si>
  <si>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</si>
  <si>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</si>
  <si>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</si>
  <si>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</si>
  <si>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</si>
  <si>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</si>
  <si>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Jednorazová sociálna výpomoc</t>
  </si>
  <si>
    <t>Aktivačné práce</t>
  </si>
  <si>
    <t>Rodina a deti</t>
  </si>
  <si>
    <t>Jednorazový finančný príspevok pri narodení dieťaťa</t>
  </si>
  <si>
    <t>Rodinné prídavky</t>
  </si>
  <si>
    <t>Rozpočet - sumarizácia</t>
  </si>
  <si>
    <t>Rozpočet rok 2011</t>
  </si>
  <si>
    <t>Rozpočet rok 2012</t>
  </si>
  <si>
    <t>Index 12/11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</si>
  <si>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</si>
  <si>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</si>
  <si>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</si>
  <si>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</si>
  <si>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</si>
  <si>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</si>
  <si>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</si>
  <si>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</si>
  <si>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</si>
  <si>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</si>
  <si>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</si>
  <si>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</si>
  <si>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</si>
  <si>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</si>
  <si>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</si>
  <si>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</si>
  <si>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</si>
  <si>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</si>
  <si>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</si>
  <si>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2012</t>
  </si>
  <si>
    <t>Rozpočet 2013</t>
  </si>
  <si>
    <t>Rozpočet 2014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</si>
  <si>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</si>
  <si>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</si>
  <si>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</si>
  <si>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</si>
  <si>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</si>
  <si>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</si>
  <si>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</si>
  <si>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</si>
  <si>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</si>
  <si>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</si>
  <si>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2013</t>
  </si>
  <si>
    <t>Rozpočet rok 2014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</si>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</sst>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##"/>
  </numFmts>
  <fonts count="5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5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3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42" fillId="37" borderId="6" applyNumberFormat="0" applyAlignment="0" applyProtection="0"/>
    <xf numFmtId="0" fontId="17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46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51" fillId="40" borderId="17" applyNumberFormat="0" applyAlignment="0" applyProtection="0"/>
    <xf numFmtId="0" fontId="52" fillId="41" borderId="17" applyNumberFormat="0" applyAlignment="0" applyProtection="0"/>
    <xf numFmtId="0" fontId="53" fillId="41" borderId="18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65" fontId="2" fillId="51" borderId="19" xfId="0" applyNumberFormat="1" applyFont="1" applyFill="1" applyBorder="1" applyAlignment="1">
      <alignment wrapText="1"/>
    </xf>
    <xf numFmtId="165" fontId="2" fillId="51" borderId="20" xfId="0" applyNumberFormat="1" applyFont="1" applyFill="1" applyBorder="1" applyAlignment="1">
      <alignment wrapText="1"/>
    </xf>
    <xf numFmtId="165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65" fontId="2" fillId="51" borderId="37" xfId="0" applyNumberFormat="1" applyFont="1" applyFill="1" applyBorder="1" applyAlignment="1">
      <alignment/>
    </xf>
    <xf numFmtId="165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65" fontId="2" fillId="51" borderId="19" xfId="0" applyNumberFormat="1" applyFont="1" applyFill="1" applyBorder="1" applyAlignment="1">
      <alignment/>
    </xf>
    <xf numFmtId="165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65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65" fontId="2" fillId="52" borderId="24" xfId="0" applyNumberFormat="1" applyFont="1" applyFill="1" applyBorder="1" applyAlignment="1">
      <alignment wrapText="1"/>
    </xf>
    <xf numFmtId="165" fontId="2" fillId="52" borderId="25" xfId="0" applyNumberFormat="1" applyFont="1" applyFill="1" applyBorder="1" applyAlignment="1">
      <alignment wrapText="1"/>
    </xf>
    <xf numFmtId="165" fontId="2" fillId="52" borderId="26" xfId="0" applyNumberFormat="1" applyFont="1" applyFill="1" applyBorder="1" applyAlignment="1">
      <alignment wrapText="1"/>
    </xf>
    <xf numFmtId="165" fontId="2" fillId="52" borderId="36" xfId="0" applyNumberFormat="1" applyFont="1" applyFill="1" applyBorder="1" applyAlignment="1">
      <alignment/>
    </xf>
    <xf numFmtId="165" fontId="2" fillId="52" borderId="24" xfId="0" applyNumberFormat="1" applyFont="1" applyFill="1" applyBorder="1" applyAlignment="1">
      <alignment/>
    </xf>
    <xf numFmtId="165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65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65" fontId="4" fillId="53" borderId="24" xfId="0" applyNumberFormat="1" applyFont="1" applyFill="1" applyBorder="1" applyAlignment="1">
      <alignment wrapText="1"/>
    </xf>
    <xf numFmtId="165" fontId="4" fillId="53" borderId="25" xfId="0" applyNumberFormat="1" applyFont="1" applyFill="1" applyBorder="1" applyAlignment="1">
      <alignment wrapText="1"/>
    </xf>
    <xf numFmtId="165" fontId="4" fillId="53" borderId="26" xfId="0" applyNumberFormat="1" applyFont="1" applyFill="1" applyBorder="1" applyAlignment="1">
      <alignment wrapText="1"/>
    </xf>
    <xf numFmtId="165" fontId="4" fillId="53" borderId="36" xfId="0" applyNumberFormat="1" applyFont="1" applyFill="1" applyBorder="1" applyAlignment="1">
      <alignment/>
    </xf>
    <xf numFmtId="165" fontId="4" fillId="53" borderId="24" xfId="0" applyNumberFormat="1" applyFont="1" applyFill="1" applyBorder="1" applyAlignment="1">
      <alignment/>
    </xf>
    <xf numFmtId="165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65" fontId="4" fillId="53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0" borderId="56" xfId="0" applyFont="1" applyFill="1" applyBorder="1" applyAlignment="1">
      <alignment horizontal="center" vertical="center"/>
    </xf>
    <xf numFmtId="0" fontId="1" fillId="50" borderId="57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164" fontId="4" fillId="49" borderId="29" xfId="0" applyNumberFormat="1" applyFont="1" applyFill="1" applyBorder="1" applyAlignment="1">
      <alignment horizontal="center" vertical="center" wrapText="1"/>
    </xf>
    <xf numFmtId="0" fontId="0" fillId="50" borderId="58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61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/>
    </xf>
    <xf numFmtId="14" fontId="3" fillId="50" borderId="59" xfId="0" applyNumberFormat="1" applyFont="1" applyFill="1" applyBorder="1" applyAlignment="1">
      <alignment horizontal="center" vertical="center"/>
    </xf>
    <xf numFmtId="0" fontId="3" fillId="50" borderId="59" xfId="0" applyFont="1" applyFill="1" applyBorder="1" applyAlignment="1">
      <alignment horizontal="center" vertical="center"/>
    </xf>
    <xf numFmtId="0" fontId="2" fillId="52" borderId="62" xfId="0" applyFont="1" applyFill="1" applyBorder="1" applyAlignment="1">
      <alignment wrapText="1"/>
    </xf>
    <xf numFmtId="0" fontId="2" fillId="51" borderId="62" xfId="0" applyFont="1" applyFill="1" applyBorder="1" applyAlignment="1">
      <alignment wrapText="1"/>
    </xf>
    <xf numFmtId="0" fontId="4" fillId="53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"/>
  <sheetViews>
    <sheetView tabSelected="1" zoomScale="88" zoomScaleNormal="88" zoomScalePageLayoutView="0" workbookViewId="0" topLeftCell="C1">
      <selection activeCell="G52" sqref="G52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57421875" style="0" customWidth="1"/>
    <col min="9" max="9" width="8.7109375" style="0" customWidth="1"/>
    <col min="10" max="10" width="10.0039062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281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26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41274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41274</v>
      </c>
      <c r="AG7" s="15"/>
      <c r="AH7" s="16" t="s">
        <v>10</v>
      </c>
      <c r="AI7" s="17" t="s">
        <v>10</v>
      </c>
      <c r="AJ7" s="111">
        <v>41274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2009</v>
      </c>
      <c r="H8" s="23">
        <v>2010</v>
      </c>
      <c r="I8" s="23">
        <v>2011</v>
      </c>
      <c r="J8" s="24">
        <v>2011</v>
      </c>
      <c r="K8" s="12"/>
      <c r="L8" s="25">
        <v>2012</v>
      </c>
      <c r="M8" s="116"/>
      <c r="N8" s="116"/>
      <c r="O8" s="116"/>
      <c r="P8" s="116"/>
      <c r="Q8" s="116"/>
      <c r="R8" s="116"/>
      <c r="S8" s="118"/>
      <c r="T8" s="12"/>
      <c r="U8" s="25">
        <v>2012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2012</v>
      </c>
      <c r="AI8" s="18">
        <v>2012</v>
      </c>
      <c r="AJ8" s="111"/>
      <c r="AK8" s="111"/>
      <c r="AL8" s="18">
        <v>2013</v>
      </c>
      <c r="AM8" s="27">
        <v>2014</v>
      </c>
    </row>
    <row r="9" spans="2:39" ht="12.75">
      <c r="B9" s="28">
        <v>1</v>
      </c>
      <c r="C9" s="29">
        <v>1</v>
      </c>
      <c r="D9" s="120" t="s">
        <v>27</v>
      </c>
      <c r="E9" s="120"/>
      <c r="F9" s="120"/>
      <c r="G9" s="30"/>
      <c r="H9" s="31">
        <v>141794</v>
      </c>
      <c r="I9" s="31">
        <v>175334</v>
      </c>
      <c r="J9" s="32">
        <v>175337</v>
      </c>
      <c r="K9" s="33"/>
      <c r="L9" s="34">
        <v>159864</v>
      </c>
      <c r="M9" s="35">
        <v>82596</v>
      </c>
      <c r="N9" s="35">
        <v>31805</v>
      </c>
      <c r="O9" s="35">
        <v>42906</v>
      </c>
      <c r="P9" s="35">
        <v>2557</v>
      </c>
      <c r="Q9" s="35"/>
      <c r="R9" s="35">
        <f aca="true" t="shared" si="0" ref="R9:R15">SUM(M9:Q9)</f>
        <v>159864</v>
      </c>
      <c r="S9" s="35">
        <f aca="true" t="shared" si="1" ref="S9:S15"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5">SUM(V9:AD9)</f>
        <v>0</v>
      </c>
      <c r="AF9" s="35">
        <f aca="true" t="shared" si="3" ref="AF9:AF15">AE9-U9</f>
        <v>0</v>
      </c>
      <c r="AG9" s="36"/>
      <c r="AH9" s="37">
        <f aca="true" t="shared" si="4" ref="AH9:AH15">L9+U9</f>
        <v>159864</v>
      </c>
      <c r="AI9" s="38">
        <f aca="true" t="shared" si="5" ref="AI9:AI15">R9+AE9</f>
        <v>159864</v>
      </c>
      <c r="AJ9" s="38">
        <f aca="true" t="shared" si="6" ref="AJ9:AJ15">AI9-AH9</f>
        <v>0</v>
      </c>
      <c r="AK9" s="39">
        <f aca="true" t="shared" si="7" ref="AK9:AK15">IF(AH9=0,"",AI9/AH9)</f>
        <v>1</v>
      </c>
      <c r="AL9" s="38">
        <v>160000</v>
      </c>
      <c r="AM9" s="40">
        <v>162000</v>
      </c>
    </row>
    <row r="10" spans="2:39" ht="12.75">
      <c r="B10" s="28">
        <v>2</v>
      </c>
      <c r="C10" s="41">
        <v>1</v>
      </c>
      <c r="D10" s="119" t="s">
        <v>28</v>
      </c>
      <c r="E10" s="119"/>
      <c r="F10" s="119"/>
      <c r="G10" s="42"/>
      <c r="H10" s="43">
        <v>127396</v>
      </c>
      <c r="I10" s="43">
        <v>162360</v>
      </c>
      <c r="J10" s="44">
        <v>162363</v>
      </c>
      <c r="K10" s="33"/>
      <c r="L10" s="45">
        <v>156453</v>
      </c>
      <c r="M10" s="45">
        <v>82331</v>
      </c>
      <c r="N10" s="45">
        <v>31709</v>
      </c>
      <c r="O10" s="45">
        <v>40856</v>
      </c>
      <c r="P10" s="45">
        <v>1511</v>
      </c>
      <c r="Q10" s="45"/>
      <c r="R10" s="45">
        <f t="shared" si="0"/>
        <v>156407</v>
      </c>
      <c r="S10" s="45">
        <f t="shared" si="1"/>
        <v>-46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156453</v>
      </c>
      <c r="AI10" s="47">
        <f t="shared" si="5"/>
        <v>156407</v>
      </c>
      <c r="AJ10" s="47">
        <f t="shared" si="6"/>
        <v>-46</v>
      </c>
      <c r="AK10" s="48">
        <f t="shared" si="7"/>
        <v>0.9997059819882009</v>
      </c>
      <c r="AL10" s="47">
        <v>157500</v>
      </c>
      <c r="AM10" s="49">
        <v>159500</v>
      </c>
    </row>
    <row r="11" spans="2:39" ht="12.75">
      <c r="B11" s="28">
        <v>3</v>
      </c>
      <c r="C11" s="41">
        <v>2</v>
      </c>
      <c r="D11" s="119" t="s">
        <v>29</v>
      </c>
      <c r="E11" s="119"/>
      <c r="F11" s="119"/>
      <c r="G11" s="42"/>
      <c r="H11" s="43">
        <v>4074</v>
      </c>
      <c r="I11" s="43">
        <v>4327</v>
      </c>
      <c r="J11" s="44">
        <v>4327</v>
      </c>
      <c r="K11" s="33"/>
      <c r="L11" s="45"/>
      <c r="M11" s="45"/>
      <c r="N11" s="45"/>
      <c r="O11" s="45"/>
      <c r="P11" s="45"/>
      <c r="Q11" s="45"/>
      <c r="R11" s="45">
        <f t="shared" si="0"/>
        <v>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0</v>
      </c>
      <c r="AI11" s="47">
        <f t="shared" si="5"/>
        <v>0</v>
      </c>
      <c r="AJ11" s="47">
        <f t="shared" si="6"/>
        <v>0</v>
      </c>
      <c r="AK11" s="48">
        <f t="shared" si="7"/>
      </c>
      <c r="AL11" s="47"/>
      <c r="AM11" s="49"/>
    </row>
    <row r="12" spans="2:39" ht="12.75">
      <c r="B12" s="28">
        <v>4</v>
      </c>
      <c r="C12" s="41">
        <v>3</v>
      </c>
      <c r="D12" s="119" t="s">
        <v>30</v>
      </c>
      <c r="E12" s="119"/>
      <c r="F12" s="119"/>
      <c r="G12" s="42"/>
      <c r="H12" s="43">
        <v>6147</v>
      </c>
      <c r="I12" s="43">
        <v>4600</v>
      </c>
      <c r="J12" s="44">
        <v>4600</v>
      </c>
      <c r="K12" s="33"/>
      <c r="L12" s="45"/>
      <c r="M12" s="45"/>
      <c r="N12" s="45"/>
      <c r="O12" s="45"/>
      <c r="P12" s="45"/>
      <c r="Q12" s="45"/>
      <c r="R12" s="45">
        <f t="shared" si="0"/>
        <v>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0</v>
      </c>
      <c r="AI12" s="47">
        <f t="shared" si="5"/>
        <v>0</v>
      </c>
      <c r="AJ12" s="47">
        <f t="shared" si="6"/>
        <v>0</v>
      </c>
      <c r="AK12" s="48">
        <f t="shared" si="7"/>
      </c>
      <c r="AL12" s="47"/>
      <c r="AM12" s="49"/>
    </row>
    <row r="13" spans="2:39" ht="12.75">
      <c r="B13" s="28">
        <v>5</v>
      </c>
      <c r="C13" s="41">
        <v>4</v>
      </c>
      <c r="D13" s="119" t="s">
        <v>31</v>
      </c>
      <c r="E13" s="119"/>
      <c r="F13" s="119"/>
      <c r="G13" s="42"/>
      <c r="H13" s="43">
        <v>1546</v>
      </c>
      <c r="I13" s="43">
        <v>571</v>
      </c>
      <c r="J13" s="44">
        <v>571</v>
      </c>
      <c r="K13" s="33"/>
      <c r="L13" s="45">
        <v>1000</v>
      </c>
      <c r="M13" s="45"/>
      <c r="N13" s="45"/>
      <c r="O13" s="45"/>
      <c r="P13" s="45">
        <v>1046</v>
      </c>
      <c r="Q13" s="45"/>
      <c r="R13" s="45">
        <f t="shared" si="0"/>
        <v>1046</v>
      </c>
      <c r="S13" s="45">
        <f t="shared" si="1"/>
        <v>46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1000</v>
      </c>
      <c r="AI13" s="47">
        <f t="shared" si="5"/>
        <v>1046</v>
      </c>
      <c r="AJ13" s="47">
        <f t="shared" si="6"/>
        <v>46</v>
      </c>
      <c r="AK13" s="48">
        <f t="shared" si="7"/>
        <v>1.046</v>
      </c>
      <c r="AL13" s="47">
        <v>1000</v>
      </c>
      <c r="AM13" s="49">
        <v>1000</v>
      </c>
    </row>
    <row r="14" spans="2:39" ht="12.75">
      <c r="B14" s="28">
        <v>6</v>
      </c>
      <c r="C14" s="41">
        <v>5</v>
      </c>
      <c r="D14" s="119" t="s">
        <v>32</v>
      </c>
      <c r="E14" s="119"/>
      <c r="F14" s="119"/>
      <c r="G14" s="42"/>
      <c r="H14" s="43">
        <v>424</v>
      </c>
      <c r="I14" s="43">
        <v>1504</v>
      </c>
      <c r="J14" s="44">
        <v>1504</v>
      </c>
      <c r="K14" s="33"/>
      <c r="L14" s="45">
        <v>1500</v>
      </c>
      <c r="M14" s="45"/>
      <c r="N14" s="45"/>
      <c r="O14" s="45">
        <v>1500</v>
      </c>
      <c r="P14" s="45"/>
      <c r="Q14" s="45"/>
      <c r="R14" s="45">
        <f t="shared" si="0"/>
        <v>1500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1500</v>
      </c>
      <c r="AI14" s="47">
        <f t="shared" si="5"/>
        <v>1500</v>
      </c>
      <c r="AJ14" s="47">
        <f t="shared" si="6"/>
        <v>0</v>
      </c>
      <c r="AK14" s="48">
        <f t="shared" si="7"/>
        <v>1</v>
      </c>
      <c r="AL14" s="47">
        <v>1500</v>
      </c>
      <c r="AM14" s="49">
        <v>1500</v>
      </c>
    </row>
    <row r="15" spans="2:39" ht="12.75">
      <c r="B15" s="28">
        <v>7</v>
      </c>
      <c r="C15" s="41">
        <v>6</v>
      </c>
      <c r="D15" s="119" t="s">
        <v>33</v>
      </c>
      <c r="E15" s="119"/>
      <c r="F15" s="119"/>
      <c r="G15" s="42"/>
      <c r="H15" s="43">
        <v>2207</v>
      </c>
      <c r="I15" s="43">
        <v>1972</v>
      </c>
      <c r="J15" s="44">
        <v>1972</v>
      </c>
      <c r="K15" s="33"/>
      <c r="L15" s="45">
        <v>911</v>
      </c>
      <c r="M15" s="45">
        <v>265</v>
      </c>
      <c r="N15" s="45">
        <v>96</v>
      </c>
      <c r="O15" s="45">
        <v>550</v>
      </c>
      <c r="P15" s="45"/>
      <c r="Q15" s="45"/>
      <c r="R15" s="45">
        <f t="shared" si="0"/>
        <v>911</v>
      </c>
      <c r="S15" s="45">
        <f t="shared" si="1"/>
        <v>0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911</v>
      </c>
      <c r="AI15" s="47">
        <f t="shared" si="5"/>
        <v>911</v>
      </c>
      <c r="AJ15" s="47">
        <f t="shared" si="6"/>
        <v>0</v>
      </c>
      <c r="AK15" s="48">
        <f t="shared" si="7"/>
        <v>1</v>
      </c>
      <c r="AL15" s="47"/>
      <c r="AM15" s="49"/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D15:F15"/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8515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77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41274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41274</v>
      </c>
      <c r="AG7" s="15"/>
      <c r="AH7" s="16" t="s">
        <v>10</v>
      </c>
      <c r="AI7" s="17" t="s">
        <v>10</v>
      </c>
      <c r="AJ7" s="111">
        <v>41274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2009</v>
      </c>
      <c r="H8" s="23">
        <v>2010</v>
      </c>
      <c r="I8" s="23">
        <v>2011</v>
      </c>
      <c r="J8" s="24">
        <v>2011</v>
      </c>
      <c r="K8" s="12"/>
      <c r="L8" s="25">
        <v>2012</v>
      </c>
      <c r="M8" s="116"/>
      <c r="N8" s="116"/>
      <c r="O8" s="116"/>
      <c r="P8" s="116"/>
      <c r="Q8" s="116"/>
      <c r="R8" s="116"/>
      <c r="S8" s="118"/>
      <c r="T8" s="12"/>
      <c r="U8" s="25">
        <v>2012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2012</v>
      </c>
      <c r="AI8" s="18">
        <v>2012</v>
      </c>
      <c r="AJ8" s="111"/>
      <c r="AK8" s="111"/>
      <c r="AL8" s="18">
        <v>2013</v>
      </c>
      <c r="AM8" s="27">
        <v>2014</v>
      </c>
    </row>
    <row r="9" spans="2:39" ht="12.75">
      <c r="B9" s="28">
        <v>1</v>
      </c>
      <c r="C9" s="29">
        <v>10</v>
      </c>
      <c r="D9" s="120" t="s">
        <v>78</v>
      </c>
      <c r="E9" s="120"/>
      <c r="F9" s="120"/>
      <c r="G9" s="30"/>
      <c r="H9" s="31">
        <v>20028</v>
      </c>
      <c r="I9" s="31">
        <v>23313</v>
      </c>
      <c r="J9" s="32">
        <v>23312</v>
      </c>
      <c r="K9" s="33"/>
      <c r="L9" s="34">
        <v>22604</v>
      </c>
      <c r="M9" s="35">
        <v>4476</v>
      </c>
      <c r="N9" s="35">
        <v>1387</v>
      </c>
      <c r="O9" s="35">
        <v>8078</v>
      </c>
      <c r="P9" s="35">
        <v>7720</v>
      </c>
      <c r="Q9" s="35"/>
      <c r="R9" s="35">
        <f aca="true" t="shared" si="0" ref="R9:R18">SUM(M9:Q9)</f>
        <v>21661</v>
      </c>
      <c r="S9" s="35">
        <f aca="true" t="shared" si="1" ref="S9:S18">R9-L9</f>
        <v>-943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8">SUM(V9:AD9)</f>
        <v>0</v>
      </c>
      <c r="AF9" s="35">
        <f aca="true" t="shared" si="3" ref="AF9:AF18">AE9-U9</f>
        <v>0</v>
      </c>
      <c r="AG9" s="36"/>
      <c r="AH9" s="37">
        <f aca="true" t="shared" si="4" ref="AH9:AH18">L9+U9</f>
        <v>22604</v>
      </c>
      <c r="AI9" s="38">
        <f aca="true" t="shared" si="5" ref="AI9:AI18">R9+AE9</f>
        <v>21661</v>
      </c>
      <c r="AJ9" s="38">
        <f aca="true" t="shared" si="6" ref="AJ9:AJ18">AI9-AH9</f>
        <v>-943</v>
      </c>
      <c r="AK9" s="39">
        <f aca="true" t="shared" si="7" ref="AK9:AK18">IF(AH9=0,"",AI9/AH9)</f>
        <v>0.9582817200495487</v>
      </c>
      <c r="AL9" s="38">
        <v>25000</v>
      </c>
      <c r="AM9" s="40">
        <v>25000</v>
      </c>
    </row>
    <row r="10" spans="2:39" ht="12.75">
      <c r="B10" s="28">
        <v>2</v>
      </c>
      <c r="C10" s="41">
        <v>1</v>
      </c>
      <c r="D10" s="119" t="s">
        <v>79</v>
      </c>
      <c r="E10" s="119"/>
      <c r="F10" s="119"/>
      <c r="G10" s="42"/>
      <c r="H10" s="43">
        <v>12413</v>
      </c>
      <c r="I10" s="43">
        <v>14296</v>
      </c>
      <c r="J10" s="44">
        <v>14296</v>
      </c>
      <c r="K10" s="33"/>
      <c r="L10" s="45">
        <v>16992</v>
      </c>
      <c r="M10" s="45">
        <v>4476</v>
      </c>
      <c r="N10" s="45">
        <v>1387</v>
      </c>
      <c r="O10" s="45">
        <v>5981</v>
      </c>
      <c r="P10" s="45">
        <v>4300</v>
      </c>
      <c r="Q10" s="45"/>
      <c r="R10" s="45">
        <f t="shared" si="0"/>
        <v>16144</v>
      </c>
      <c r="S10" s="45">
        <f t="shared" si="1"/>
        <v>-848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16992</v>
      </c>
      <c r="AI10" s="47">
        <f t="shared" si="5"/>
        <v>16144</v>
      </c>
      <c r="AJ10" s="47">
        <f t="shared" si="6"/>
        <v>-848</v>
      </c>
      <c r="AK10" s="48">
        <f t="shared" si="7"/>
        <v>0.9500941619585688</v>
      </c>
      <c r="AL10" s="47">
        <v>19000</v>
      </c>
      <c r="AM10" s="49">
        <v>19500</v>
      </c>
    </row>
    <row r="11" spans="2:39" ht="12.75">
      <c r="B11" s="28">
        <v>3</v>
      </c>
      <c r="C11" s="41">
        <v>2</v>
      </c>
      <c r="D11" s="119" t="s">
        <v>80</v>
      </c>
      <c r="E11" s="119"/>
      <c r="F11" s="119"/>
      <c r="G11" s="42"/>
      <c r="H11" s="43">
        <v>969</v>
      </c>
      <c r="I11" s="43">
        <v>1052</v>
      </c>
      <c r="J11" s="44">
        <v>1052</v>
      </c>
      <c r="K11" s="33"/>
      <c r="L11" s="45">
        <v>1000</v>
      </c>
      <c r="M11" s="45"/>
      <c r="N11" s="45"/>
      <c r="O11" s="45">
        <v>1000</v>
      </c>
      <c r="P11" s="45"/>
      <c r="Q11" s="45"/>
      <c r="R11" s="45">
        <f t="shared" si="0"/>
        <v>1000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1000</v>
      </c>
      <c r="AI11" s="47">
        <f t="shared" si="5"/>
        <v>1000</v>
      </c>
      <c r="AJ11" s="47">
        <f t="shared" si="6"/>
        <v>0</v>
      </c>
      <c r="AK11" s="48">
        <f t="shared" si="7"/>
        <v>1</v>
      </c>
      <c r="AL11" s="47">
        <v>1500</v>
      </c>
      <c r="AM11" s="49">
        <v>1000</v>
      </c>
    </row>
    <row r="12" spans="2:39" ht="12.75">
      <c r="B12" s="28">
        <v>4</v>
      </c>
      <c r="C12" s="41">
        <v>3</v>
      </c>
      <c r="D12" s="119" t="s">
        <v>81</v>
      </c>
      <c r="E12" s="119"/>
      <c r="F12" s="119"/>
      <c r="G12" s="42"/>
      <c r="H12" s="43">
        <v>6426</v>
      </c>
      <c r="I12" s="43">
        <v>7789</v>
      </c>
      <c r="J12" s="44">
        <v>7788</v>
      </c>
      <c r="K12" s="33"/>
      <c r="L12" s="45">
        <v>3500</v>
      </c>
      <c r="M12" s="45"/>
      <c r="N12" s="45"/>
      <c r="O12" s="45">
        <v>985</v>
      </c>
      <c r="P12" s="45">
        <v>2170</v>
      </c>
      <c r="Q12" s="45"/>
      <c r="R12" s="45">
        <f t="shared" si="0"/>
        <v>3155</v>
      </c>
      <c r="S12" s="45">
        <f t="shared" si="1"/>
        <v>-345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3500</v>
      </c>
      <c r="AI12" s="47">
        <f t="shared" si="5"/>
        <v>3155</v>
      </c>
      <c r="AJ12" s="47">
        <f t="shared" si="6"/>
        <v>-345</v>
      </c>
      <c r="AK12" s="48">
        <f t="shared" si="7"/>
        <v>0.9014285714285715</v>
      </c>
      <c r="AL12" s="47">
        <v>3500</v>
      </c>
      <c r="AM12" s="49">
        <v>3500</v>
      </c>
    </row>
    <row r="13" spans="2:39" ht="12.75">
      <c r="B13" s="28">
        <v>5</v>
      </c>
      <c r="C13" s="50">
        <v>1</v>
      </c>
      <c r="D13" s="121" t="s">
        <v>82</v>
      </c>
      <c r="E13" s="121"/>
      <c r="F13" s="121"/>
      <c r="G13" s="51"/>
      <c r="H13" s="52">
        <v>170</v>
      </c>
      <c r="I13" s="52"/>
      <c r="J13" s="53"/>
      <c r="K13" s="33"/>
      <c r="L13" s="54">
        <v>170</v>
      </c>
      <c r="M13" s="54"/>
      <c r="N13" s="54"/>
      <c r="O13" s="54"/>
      <c r="P13" s="54">
        <v>170</v>
      </c>
      <c r="Q13" s="54"/>
      <c r="R13" s="54">
        <f t="shared" si="0"/>
        <v>170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170</v>
      </c>
      <c r="AI13" s="56">
        <f t="shared" si="5"/>
        <v>170</v>
      </c>
      <c r="AJ13" s="56">
        <f t="shared" si="6"/>
        <v>0</v>
      </c>
      <c r="AK13" s="57">
        <f t="shared" si="7"/>
        <v>1</v>
      </c>
      <c r="AL13" s="56">
        <v>170</v>
      </c>
      <c r="AM13" s="58">
        <v>170</v>
      </c>
    </row>
    <row r="14" spans="2:39" ht="12.75">
      <c r="B14" s="28">
        <v>6</v>
      </c>
      <c r="C14" s="50">
        <v>2</v>
      </c>
      <c r="D14" s="121" t="s">
        <v>83</v>
      </c>
      <c r="E14" s="121"/>
      <c r="F14" s="121"/>
      <c r="G14" s="51"/>
      <c r="H14" s="52"/>
      <c r="I14" s="52">
        <v>544</v>
      </c>
      <c r="J14" s="53">
        <v>544</v>
      </c>
      <c r="K14" s="33"/>
      <c r="L14" s="54">
        <v>2000</v>
      </c>
      <c r="M14" s="54"/>
      <c r="N14" s="54"/>
      <c r="O14" s="54"/>
      <c r="P14" s="54">
        <v>2000</v>
      </c>
      <c r="Q14" s="54"/>
      <c r="R14" s="54">
        <f t="shared" si="0"/>
        <v>2000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2000</v>
      </c>
      <c r="AI14" s="56">
        <f t="shared" si="5"/>
        <v>2000</v>
      </c>
      <c r="AJ14" s="56">
        <f t="shared" si="6"/>
        <v>0</v>
      </c>
      <c r="AK14" s="57">
        <f t="shared" si="7"/>
        <v>1</v>
      </c>
      <c r="AL14" s="56">
        <v>2000</v>
      </c>
      <c r="AM14" s="58">
        <v>2000</v>
      </c>
    </row>
    <row r="15" spans="2:39" ht="12.75">
      <c r="B15" s="28">
        <v>7</v>
      </c>
      <c r="C15" s="50">
        <v>3</v>
      </c>
      <c r="D15" s="121" t="s">
        <v>84</v>
      </c>
      <c r="E15" s="121"/>
      <c r="F15" s="121"/>
      <c r="G15" s="51"/>
      <c r="H15" s="52">
        <v>6256</v>
      </c>
      <c r="I15" s="52">
        <v>7245</v>
      </c>
      <c r="J15" s="53">
        <v>7244</v>
      </c>
      <c r="K15" s="33"/>
      <c r="L15" s="54">
        <v>1330</v>
      </c>
      <c r="M15" s="54"/>
      <c r="N15" s="54"/>
      <c r="O15" s="54">
        <v>985</v>
      </c>
      <c r="P15" s="54"/>
      <c r="Q15" s="54"/>
      <c r="R15" s="54">
        <f t="shared" si="0"/>
        <v>985</v>
      </c>
      <c r="S15" s="54">
        <f t="shared" si="1"/>
        <v>-345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1330</v>
      </c>
      <c r="AI15" s="56">
        <f t="shared" si="5"/>
        <v>985</v>
      </c>
      <c r="AJ15" s="56">
        <f t="shared" si="6"/>
        <v>-345</v>
      </c>
      <c r="AK15" s="57">
        <f t="shared" si="7"/>
        <v>0.7406015037593985</v>
      </c>
      <c r="AL15" s="56">
        <v>1330</v>
      </c>
      <c r="AM15" s="58">
        <v>1330</v>
      </c>
    </row>
    <row r="16" spans="2:39" ht="12.75">
      <c r="B16" s="28">
        <v>8</v>
      </c>
      <c r="C16" s="41">
        <v>4</v>
      </c>
      <c r="D16" s="119" t="s">
        <v>85</v>
      </c>
      <c r="E16" s="119"/>
      <c r="F16" s="119"/>
      <c r="G16" s="42"/>
      <c r="H16" s="43">
        <v>220</v>
      </c>
      <c r="I16" s="43">
        <v>176</v>
      </c>
      <c r="J16" s="44">
        <v>176</v>
      </c>
      <c r="K16" s="33"/>
      <c r="L16" s="45">
        <v>1112</v>
      </c>
      <c r="M16" s="45"/>
      <c r="N16" s="45"/>
      <c r="O16" s="45">
        <v>112</v>
      </c>
      <c r="P16" s="45">
        <v>1250</v>
      </c>
      <c r="Q16" s="45"/>
      <c r="R16" s="45">
        <f t="shared" si="0"/>
        <v>1362</v>
      </c>
      <c r="S16" s="45">
        <f t="shared" si="1"/>
        <v>250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1112</v>
      </c>
      <c r="AI16" s="47">
        <f t="shared" si="5"/>
        <v>1362</v>
      </c>
      <c r="AJ16" s="47">
        <f t="shared" si="6"/>
        <v>250</v>
      </c>
      <c r="AK16" s="48">
        <f t="shared" si="7"/>
        <v>1.224820143884892</v>
      </c>
      <c r="AL16" s="47">
        <v>1000</v>
      </c>
      <c r="AM16" s="49">
        <v>1000</v>
      </c>
    </row>
    <row r="17" spans="2:39" ht="12.75">
      <c r="B17" s="28">
        <v>9</v>
      </c>
      <c r="C17" s="50">
        <v>1</v>
      </c>
      <c r="D17" s="121" t="s">
        <v>86</v>
      </c>
      <c r="E17" s="121"/>
      <c r="F17" s="121"/>
      <c r="G17" s="51"/>
      <c r="H17" s="52"/>
      <c r="I17" s="52"/>
      <c r="J17" s="53"/>
      <c r="K17" s="33"/>
      <c r="L17" s="54">
        <v>1000</v>
      </c>
      <c r="M17" s="54"/>
      <c r="N17" s="54"/>
      <c r="O17" s="54"/>
      <c r="P17" s="54">
        <v>1250</v>
      </c>
      <c r="Q17" s="54"/>
      <c r="R17" s="54">
        <f t="shared" si="0"/>
        <v>1250</v>
      </c>
      <c r="S17" s="54">
        <f t="shared" si="1"/>
        <v>250</v>
      </c>
      <c r="T17" s="3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f t="shared" si="2"/>
        <v>0</v>
      </c>
      <c r="AF17" s="54">
        <f t="shared" si="3"/>
        <v>0</v>
      </c>
      <c r="AG17" s="33"/>
      <c r="AH17" s="55">
        <f t="shared" si="4"/>
        <v>1000</v>
      </c>
      <c r="AI17" s="56">
        <f t="shared" si="5"/>
        <v>1250</v>
      </c>
      <c r="AJ17" s="56">
        <f t="shared" si="6"/>
        <v>250</v>
      </c>
      <c r="AK17" s="57">
        <f t="shared" si="7"/>
        <v>1.25</v>
      </c>
      <c r="AL17" s="56">
        <v>1000</v>
      </c>
      <c r="AM17" s="58">
        <v>1000</v>
      </c>
    </row>
    <row r="18" spans="2:39" ht="12.75">
      <c r="B18" s="28">
        <v>10</v>
      </c>
      <c r="C18" s="50">
        <v>2</v>
      </c>
      <c r="D18" s="121" t="s">
        <v>87</v>
      </c>
      <c r="E18" s="121"/>
      <c r="F18" s="121"/>
      <c r="G18" s="51"/>
      <c r="H18" s="52">
        <v>220</v>
      </c>
      <c r="I18" s="52">
        <v>176</v>
      </c>
      <c r="J18" s="53">
        <v>176</v>
      </c>
      <c r="K18" s="33"/>
      <c r="L18" s="54">
        <v>112</v>
      </c>
      <c r="M18" s="54"/>
      <c r="N18" s="54"/>
      <c r="O18" s="54">
        <v>112</v>
      </c>
      <c r="P18" s="54"/>
      <c r="Q18" s="54"/>
      <c r="R18" s="54">
        <f t="shared" si="0"/>
        <v>112</v>
      </c>
      <c r="S18" s="54">
        <f t="shared" si="1"/>
        <v>0</v>
      </c>
      <c r="T18" s="33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f t="shared" si="2"/>
        <v>0</v>
      </c>
      <c r="AF18" s="54">
        <f t="shared" si="3"/>
        <v>0</v>
      </c>
      <c r="AG18" s="33"/>
      <c r="AH18" s="55">
        <f t="shared" si="4"/>
        <v>112</v>
      </c>
      <c r="AI18" s="56">
        <f t="shared" si="5"/>
        <v>112</v>
      </c>
      <c r="AJ18" s="56">
        <f t="shared" si="6"/>
        <v>0</v>
      </c>
      <c r="AK18" s="57">
        <f t="shared" si="7"/>
        <v>1</v>
      </c>
      <c r="AL18" s="56"/>
      <c r="AM18" s="58"/>
    </row>
    <row r="19" spans="2:39" ht="12.75">
      <c r="B19" s="59"/>
      <c r="C19" s="59"/>
      <c r="D19" s="59"/>
      <c r="E19" s="59"/>
      <c r="F19" s="59"/>
      <c r="G19" s="59"/>
      <c r="H19" s="59"/>
      <c r="I19" s="59"/>
      <c r="J19" s="59"/>
      <c r="K19" s="3"/>
      <c r="L19" s="59"/>
      <c r="M19" s="59"/>
      <c r="N19" s="59"/>
      <c r="O19" s="59"/>
      <c r="P19" s="59"/>
      <c r="Q19" s="59"/>
      <c r="R19" s="59"/>
      <c r="S19" s="59"/>
      <c r="T19" s="3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"/>
      <c r="AH19" s="59"/>
      <c r="AI19" s="59"/>
      <c r="AJ19" s="59"/>
      <c r="AK19" s="59"/>
      <c r="AL19" s="59"/>
      <c r="AM19" s="59"/>
    </row>
  </sheetData>
  <sheetProtection/>
  <mergeCells count="38"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22" t="s">
        <v>88</v>
      </c>
      <c r="C2" s="123"/>
      <c r="D2" s="124" t="s">
        <v>89</v>
      </c>
      <c r="E2" s="124"/>
      <c r="F2" s="124"/>
      <c r="G2" s="124"/>
      <c r="H2" s="124" t="s">
        <v>90</v>
      </c>
      <c r="I2" s="124"/>
      <c r="J2" s="124"/>
      <c r="K2" s="124"/>
      <c r="L2" s="124" t="s">
        <v>91</v>
      </c>
      <c r="M2" s="2"/>
    </row>
    <row r="3" spans="1:13" ht="36">
      <c r="A3" s="2"/>
      <c r="B3" s="122"/>
      <c r="C3" s="123"/>
      <c r="D3" s="60" t="s">
        <v>92</v>
      </c>
      <c r="E3" s="61" t="s">
        <v>93</v>
      </c>
      <c r="F3" s="61" t="s">
        <v>94</v>
      </c>
      <c r="G3" s="125" t="s">
        <v>95</v>
      </c>
      <c r="H3" s="60" t="s">
        <v>92</v>
      </c>
      <c r="I3" s="61" t="s">
        <v>93</v>
      </c>
      <c r="J3" s="61" t="s">
        <v>94</v>
      </c>
      <c r="K3" s="124" t="s">
        <v>95</v>
      </c>
      <c r="L3" s="124"/>
      <c r="M3" s="2"/>
    </row>
    <row r="4" spans="1:13" ht="24">
      <c r="A4" s="2"/>
      <c r="B4" s="122"/>
      <c r="C4" s="123"/>
      <c r="D4" s="60" t="s">
        <v>2</v>
      </c>
      <c r="E4" s="61" t="s">
        <v>3</v>
      </c>
      <c r="F4" s="61" t="s">
        <v>96</v>
      </c>
      <c r="G4" s="125"/>
      <c r="H4" s="60" t="s">
        <v>2</v>
      </c>
      <c r="I4" s="61" t="s">
        <v>3</v>
      </c>
      <c r="J4" s="61" t="s">
        <v>96</v>
      </c>
      <c r="K4" s="124"/>
      <c r="L4" s="124"/>
      <c r="M4" s="2"/>
    </row>
    <row r="5" spans="1:13" ht="12.75">
      <c r="A5" s="2"/>
      <c r="B5" s="63" t="s">
        <v>97</v>
      </c>
      <c r="C5" s="64" t="s">
        <v>98</v>
      </c>
      <c r="D5" s="65">
        <v>871530</v>
      </c>
      <c r="E5" s="66">
        <v>5</v>
      </c>
      <c r="F5" s="66">
        <v>134611</v>
      </c>
      <c r="G5" s="66">
        <f aca="true" t="shared" si="0" ref="G5:G16">SUM(D5:F5)</f>
        <v>1006146</v>
      </c>
      <c r="H5" s="66">
        <v>936986</v>
      </c>
      <c r="I5" s="66">
        <v>90000</v>
      </c>
      <c r="J5" s="66"/>
      <c r="K5" s="66">
        <f aca="true" t="shared" si="1" ref="K5:K16">SUM(H5:J5)</f>
        <v>1026986</v>
      </c>
      <c r="L5" s="67">
        <f aca="true" t="shared" si="2" ref="L5:L17">IF(G5&lt;&gt;0,K5/G5*100,"")</f>
        <v>102.07126997473527</v>
      </c>
      <c r="M5" s="2"/>
    </row>
    <row r="6" spans="1:13" ht="12.75">
      <c r="A6" s="2"/>
      <c r="B6" s="68">
        <f aca="true" t="shared" si="3" ref="B6:B17">B5+1</f>
        <v>2</v>
      </c>
      <c r="C6" s="69" t="s">
        <v>99</v>
      </c>
      <c r="D6" s="70">
        <f>SUM(D7:D16)</f>
        <v>790961</v>
      </c>
      <c r="E6" s="70">
        <f>SUM(E7:E16)</f>
        <v>211482</v>
      </c>
      <c r="F6" s="70">
        <f>SUM(F7:F16)</f>
        <v>0</v>
      </c>
      <c r="G6" s="70">
        <f t="shared" si="0"/>
        <v>1002443</v>
      </c>
      <c r="H6" s="70">
        <f>SUM(H7:H16)</f>
        <v>820181</v>
      </c>
      <c r="I6" s="70">
        <f>SUM(I7:I16)</f>
        <v>190747</v>
      </c>
      <c r="J6" s="70">
        <f>SUM(J7:J16)</f>
        <v>0</v>
      </c>
      <c r="K6" s="71">
        <f t="shared" si="1"/>
        <v>1010928</v>
      </c>
      <c r="L6" s="72">
        <f t="shared" si="2"/>
        <v>100.84643216621794</v>
      </c>
      <c r="M6" s="2"/>
    </row>
    <row r="7" spans="1:13" ht="12.75">
      <c r="A7" s="2"/>
      <c r="B7" s="73">
        <f t="shared" si="3"/>
        <v>3</v>
      </c>
      <c r="C7" s="74" t="s">
        <v>100</v>
      </c>
      <c r="D7" s="75">
        <v>144335</v>
      </c>
      <c r="E7" s="75">
        <v>30999</v>
      </c>
      <c r="F7" s="75"/>
      <c r="G7" s="76">
        <f t="shared" si="0"/>
        <v>175334</v>
      </c>
      <c r="H7" s="77">
        <v>159864</v>
      </c>
      <c r="I7" s="77"/>
      <c r="J7" s="78"/>
      <c r="K7" s="76">
        <f t="shared" si="1"/>
        <v>159864</v>
      </c>
      <c r="L7" s="72">
        <f t="shared" si="2"/>
        <v>91.17683963178848</v>
      </c>
      <c r="M7" s="2"/>
    </row>
    <row r="8" spans="1:13" ht="12.75">
      <c r="A8" s="2"/>
      <c r="B8" s="73">
        <f t="shared" si="3"/>
        <v>4</v>
      </c>
      <c r="C8" s="74" t="s">
        <v>101</v>
      </c>
      <c r="D8" s="75">
        <v>12861</v>
      </c>
      <c r="E8" s="75"/>
      <c r="F8" s="75"/>
      <c r="G8" s="76">
        <f t="shared" si="0"/>
        <v>12861</v>
      </c>
      <c r="H8" s="77">
        <v>14058</v>
      </c>
      <c r="I8" s="77">
        <v>600</v>
      </c>
      <c r="J8" s="78"/>
      <c r="K8" s="76">
        <f t="shared" si="1"/>
        <v>14658</v>
      </c>
      <c r="L8" s="72">
        <f t="shared" si="2"/>
        <v>113.9724749241894</v>
      </c>
      <c r="M8" s="2"/>
    </row>
    <row r="9" spans="1:13" ht="12.75">
      <c r="A9" s="2"/>
      <c r="B9" s="73">
        <f t="shared" si="3"/>
        <v>5</v>
      </c>
      <c r="C9" s="74" t="s">
        <v>102</v>
      </c>
      <c r="D9" s="75">
        <v>40209</v>
      </c>
      <c r="E9" s="75">
        <v>12000</v>
      </c>
      <c r="F9" s="75"/>
      <c r="G9" s="76">
        <f t="shared" si="0"/>
        <v>52209</v>
      </c>
      <c r="H9" s="77">
        <v>40712</v>
      </c>
      <c r="I9" s="77">
        <v>1950</v>
      </c>
      <c r="J9" s="78"/>
      <c r="K9" s="76">
        <f t="shared" si="1"/>
        <v>42662</v>
      </c>
      <c r="L9" s="72">
        <f t="shared" si="2"/>
        <v>81.71388074852995</v>
      </c>
      <c r="M9" s="2"/>
    </row>
    <row r="10" spans="1:13" ht="12.75">
      <c r="A10" s="2"/>
      <c r="B10" s="73">
        <f t="shared" si="3"/>
        <v>6</v>
      </c>
      <c r="C10" s="74" t="s">
        <v>103</v>
      </c>
      <c r="D10" s="75">
        <v>14238</v>
      </c>
      <c r="E10" s="75">
        <v>150868</v>
      </c>
      <c r="F10" s="75"/>
      <c r="G10" s="76">
        <f t="shared" si="0"/>
        <v>165106</v>
      </c>
      <c r="H10" s="77">
        <v>21127</v>
      </c>
      <c r="I10" s="77">
        <v>42773</v>
      </c>
      <c r="J10" s="78"/>
      <c r="K10" s="76">
        <f t="shared" si="1"/>
        <v>63900</v>
      </c>
      <c r="L10" s="72">
        <f t="shared" si="2"/>
        <v>38.70240936125883</v>
      </c>
      <c r="M10" s="2"/>
    </row>
    <row r="11" spans="1:13" ht="12.75">
      <c r="A11" s="2"/>
      <c r="B11" s="73">
        <f t="shared" si="3"/>
        <v>7</v>
      </c>
      <c r="C11" s="74" t="s">
        <v>104</v>
      </c>
      <c r="D11" s="75">
        <v>505725</v>
      </c>
      <c r="E11" s="75">
        <v>6840</v>
      </c>
      <c r="F11" s="75"/>
      <c r="G11" s="76">
        <f t="shared" si="0"/>
        <v>512565</v>
      </c>
      <c r="H11" s="77">
        <v>504160</v>
      </c>
      <c r="I11" s="77">
        <v>103754</v>
      </c>
      <c r="J11" s="78"/>
      <c r="K11" s="76">
        <f t="shared" si="1"/>
        <v>607914</v>
      </c>
      <c r="L11" s="72">
        <f t="shared" si="2"/>
        <v>118.60232360773755</v>
      </c>
      <c r="M11" s="2"/>
    </row>
    <row r="12" spans="1:13" ht="12.75">
      <c r="A12" s="2"/>
      <c r="B12" s="73">
        <f t="shared" si="3"/>
        <v>8</v>
      </c>
      <c r="C12" s="74" t="s">
        <v>105</v>
      </c>
      <c r="D12" s="75">
        <v>9205</v>
      </c>
      <c r="E12" s="75">
        <v>1610</v>
      </c>
      <c r="F12" s="75"/>
      <c r="G12" s="76">
        <f t="shared" si="0"/>
        <v>10815</v>
      </c>
      <c r="H12" s="77">
        <v>13416</v>
      </c>
      <c r="I12" s="77">
        <v>480</v>
      </c>
      <c r="J12" s="78"/>
      <c r="K12" s="76">
        <f t="shared" si="1"/>
        <v>13896</v>
      </c>
      <c r="L12" s="72">
        <f t="shared" si="2"/>
        <v>128.4882108183079</v>
      </c>
      <c r="M12" s="2"/>
    </row>
    <row r="13" spans="1:13" ht="12.75">
      <c r="A13" s="2"/>
      <c r="B13" s="73">
        <f t="shared" si="3"/>
        <v>9</v>
      </c>
      <c r="C13" s="74" t="s">
        <v>106</v>
      </c>
      <c r="D13" s="75">
        <v>16505</v>
      </c>
      <c r="E13" s="75"/>
      <c r="F13" s="75"/>
      <c r="G13" s="76">
        <f t="shared" si="0"/>
        <v>16505</v>
      </c>
      <c r="H13" s="77">
        <v>10203</v>
      </c>
      <c r="I13" s="77">
        <v>20062</v>
      </c>
      <c r="J13" s="78"/>
      <c r="K13" s="76">
        <f t="shared" si="1"/>
        <v>30265</v>
      </c>
      <c r="L13" s="72">
        <f t="shared" si="2"/>
        <v>183.3686761587398</v>
      </c>
      <c r="M13" s="2"/>
    </row>
    <row r="14" spans="1:13" ht="12.75">
      <c r="A14" s="2"/>
      <c r="B14" s="73">
        <f t="shared" si="3"/>
        <v>10</v>
      </c>
      <c r="C14" s="74" t="s">
        <v>107</v>
      </c>
      <c r="D14" s="75">
        <v>19520</v>
      </c>
      <c r="E14" s="75">
        <v>9165</v>
      </c>
      <c r="F14" s="75"/>
      <c r="G14" s="76">
        <f t="shared" si="0"/>
        <v>28685</v>
      </c>
      <c r="H14" s="77">
        <v>23526</v>
      </c>
      <c r="I14" s="77">
        <v>21128</v>
      </c>
      <c r="J14" s="78"/>
      <c r="K14" s="76">
        <f t="shared" si="1"/>
        <v>44654</v>
      </c>
      <c r="L14" s="72">
        <f t="shared" si="2"/>
        <v>155.6702109116263</v>
      </c>
      <c r="M14" s="2"/>
    </row>
    <row r="15" spans="1:13" ht="12.75">
      <c r="A15" s="2"/>
      <c r="B15" s="73">
        <f t="shared" si="3"/>
        <v>11</v>
      </c>
      <c r="C15" s="74" t="s">
        <v>108</v>
      </c>
      <c r="D15" s="75">
        <v>5050</v>
      </c>
      <c r="E15" s="75"/>
      <c r="F15" s="75"/>
      <c r="G15" s="76">
        <f t="shared" si="0"/>
        <v>5050</v>
      </c>
      <c r="H15" s="77">
        <v>11454</v>
      </c>
      <c r="I15" s="77"/>
      <c r="J15" s="78"/>
      <c r="K15" s="76">
        <f t="shared" si="1"/>
        <v>11454</v>
      </c>
      <c r="L15" s="72">
        <f t="shared" si="2"/>
        <v>226.8118811881188</v>
      </c>
      <c r="M15" s="2"/>
    </row>
    <row r="16" spans="1:13" ht="12.75">
      <c r="A16" s="2"/>
      <c r="B16" s="73">
        <f t="shared" si="3"/>
        <v>12</v>
      </c>
      <c r="C16" s="74" t="s">
        <v>109</v>
      </c>
      <c r="D16" s="75">
        <v>23313</v>
      </c>
      <c r="E16" s="75"/>
      <c r="F16" s="75"/>
      <c r="G16" s="76">
        <f t="shared" si="0"/>
        <v>23313</v>
      </c>
      <c r="H16" s="77">
        <v>21661</v>
      </c>
      <c r="I16" s="77"/>
      <c r="J16" s="78"/>
      <c r="K16" s="76">
        <f t="shared" si="1"/>
        <v>21661</v>
      </c>
      <c r="L16" s="72">
        <f t="shared" si="2"/>
        <v>92.91382490455969</v>
      </c>
      <c r="M16" s="2"/>
    </row>
    <row r="17" spans="1:13" ht="12.75">
      <c r="A17" s="2"/>
      <c r="B17" s="79">
        <f t="shared" si="3"/>
        <v>13</v>
      </c>
      <c r="C17" s="80" t="s">
        <v>110</v>
      </c>
      <c r="D17" s="81">
        <f aca="true" t="shared" si="4" ref="D17:K17">D5-D6</f>
        <v>80569</v>
      </c>
      <c r="E17" s="82">
        <f t="shared" si="4"/>
        <v>-211477</v>
      </c>
      <c r="F17" s="82">
        <f t="shared" si="4"/>
        <v>134611</v>
      </c>
      <c r="G17" s="82">
        <f t="shared" si="4"/>
        <v>3703</v>
      </c>
      <c r="H17" s="82">
        <f t="shared" si="4"/>
        <v>116805</v>
      </c>
      <c r="I17" s="82">
        <f t="shared" si="4"/>
        <v>-100747</v>
      </c>
      <c r="J17" s="82">
        <f t="shared" si="4"/>
        <v>0</v>
      </c>
      <c r="K17" s="82">
        <f t="shared" si="4"/>
        <v>16058</v>
      </c>
      <c r="L17" s="83">
        <f t="shared" si="2"/>
        <v>433.648393194707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1</v>
      </c>
      <c r="D7" s="136" t="s">
        <v>114</v>
      </c>
      <c r="E7" s="136"/>
      <c r="F7" s="137"/>
      <c r="G7" s="91">
        <v>159864</v>
      </c>
      <c r="H7" s="92"/>
      <c r="I7" s="91">
        <v>160000</v>
      </c>
      <c r="J7" s="92"/>
      <c r="K7" s="91">
        <v>162000</v>
      </c>
      <c r="L7" s="93"/>
      <c r="M7" s="2"/>
    </row>
    <row r="8" spans="1:13" ht="12.75">
      <c r="A8" s="2"/>
      <c r="B8" s="89">
        <v>2</v>
      </c>
      <c r="C8" s="88">
        <v>1</v>
      </c>
      <c r="D8" s="134" t="s">
        <v>28</v>
      </c>
      <c r="E8" s="134"/>
      <c r="F8" s="135"/>
      <c r="G8" s="94">
        <v>156407</v>
      </c>
      <c r="H8" s="69"/>
      <c r="I8" s="94">
        <v>157500</v>
      </c>
      <c r="J8" s="69"/>
      <c r="K8" s="94">
        <v>159500</v>
      </c>
      <c r="L8" s="95"/>
      <c r="M8" s="2"/>
    </row>
    <row r="9" spans="1:13" ht="12.75">
      <c r="A9" s="2"/>
      <c r="B9" s="89">
        <v>3</v>
      </c>
      <c r="C9" s="88">
        <v>2</v>
      </c>
      <c r="D9" s="134" t="s">
        <v>29</v>
      </c>
      <c r="E9" s="134"/>
      <c r="F9" s="135"/>
      <c r="G9" s="94"/>
      <c r="H9" s="69"/>
      <c r="I9" s="94"/>
      <c r="J9" s="69"/>
      <c r="K9" s="94"/>
      <c r="L9" s="95"/>
      <c r="M9" s="2"/>
    </row>
    <row r="10" spans="1:13" ht="12.75">
      <c r="A10" s="2"/>
      <c r="B10" s="89">
        <v>4</v>
      </c>
      <c r="C10" s="88">
        <v>3</v>
      </c>
      <c r="D10" s="134" t="s">
        <v>30</v>
      </c>
      <c r="E10" s="134"/>
      <c r="F10" s="135"/>
      <c r="G10" s="94"/>
      <c r="H10" s="69"/>
      <c r="I10" s="94"/>
      <c r="J10" s="69"/>
      <c r="K10" s="94"/>
      <c r="L10" s="95"/>
      <c r="M10" s="2"/>
    </row>
    <row r="11" spans="1:13" ht="12.75">
      <c r="A11" s="2"/>
      <c r="B11" s="89">
        <v>5</v>
      </c>
      <c r="C11" s="88">
        <v>4</v>
      </c>
      <c r="D11" s="134" t="s">
        <v>31</v>
      </c>
      <c r="E11" s="134"/>
      <c r="F11" s="135"/>
      <c r="G11" s="94">
        <v>1046</v>
      </c>
      <c r="H11" s="69"/>
      <c r="I11" s="94">
        <v>1000</v>
      </c>
      <c r="J11" s="69"/>
      <c r="K11" s="94">
        <v>1000</v>
      </c>
      <c r="L11" s="95"/>
      <c r="M11" s="2"/>
    </row>
    <row r="12" spans="1:13" ht="12.75">
      <c r="A12" s="2"/>
      <c r="B12" s="89">
        <v>6</v>
      </c>
      <c r="C12" s="88">
        <v>5</v>
      </c>
      <c r="D12" s="134" t="s">
        <v>32</v>
      </c>
      <c r="E12" s="134"/>
      <c r="F12" s="135"/>
      <c r="G12" s="94">
        <v>1500</v>
      </c>
      <c r="H12" s="69"/>
      <c r="I12" s="94">
        <v>1500</v>
      </c>
      <c r="J12" s="69"/>
      <c r="K12" s="94">
        <v>1500</v>
      </c>
      <c r="L12" s="95"/>
      <c r="M12" s="2"/>
    </row>
    <row r="13" spans="1:13" ht="12.75">
      <c r="A13" s="2"/>
      <c r="B13" s="89">
        <v>7</v>
      </c>
      <c r="C13" s="88">
        <v>6</v>
      </c>
      <c r="D13" s="134" t="s">
        <v>33</v>
      </c>
      <c r="E13" s="134"/>
      <c r="F13" s="135"/>
      <c r="G13" s="94">
        <v>911</v>
      </c>
      <c r="H13" s="69"/>
      <c r="I13" s="94"/>
      <c r="J13" s="69"/>
      <c r="K13" s="94"/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D13:F13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34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2</v>
      </c>
      <c r="D7" s="136" t="s">
        <v>115</v>
      </c>
      <c r="E7" s="136"/>
      <c r="F7" s="137"/>
      <c r="G7" s="91">
        <v>14058</v>
      </c>
      <c r="H7" s="92">
        <v>600</v>
      </c>
      <c r="I7" s="91">
        <v>15000</v>
      </c>
      <c r="J7" s="92">
        <v>30000</v>
      </c>
      <c r="K7" s="91">
        <v>15200</v>
      </c>
      <c r="L7" s="93"/>
      <c r="M7" s="2"/>
    </row>
    <row r="8" spans="1:13" ht="12.75">
      <c r="A8" s="2"/>
      <c r="B8" s="89">
        <v>2</v>
      </c>
      <c r="C8" s="88">
        <v>1</v>
      </c>
      <c r="D8" s="134" t="s">
        <v>36</v>
      </c>
      <c r="E8" s="134"/>
      <c r="F8" s="135"/>
      <c r="G8" s="94">
        <v>6327</v>
      </c>
      <c r="H8" s="69"/>
      <c r="I8" s="94">
        <v>6535</v>
      </c>
      <c r="J8" s="69"/>
      <c r="K8" s="94">
        <v>6735</v>
      </c>
      <c r="L8" s="95"/>
      <c r="M8" s="2"/>
    </row>
    <row r="9" spans="1:13" ht="12.75">
      <c r="A9" s="2"/>
      <c r="B9" s="89">
        <v>3</v>
      </c>
      <c r="C9" s="88">
        <v>2</v>
      </c>
      <c r="D9" s="134" t="s">
        <v>37</v>
      </c>
      <c r="E9" s="134"/>
      <c r="F9" s="135"/>
      <c r="G9" s="94">
        <v>4526</v>
      </c>
      <c r="H9" s="69">
        <v>600</v>
      </c>
      <c r="I9" s="94">
        <v>5300</v>
      </c>
      <c r="J9" s="69">
        <v>30000</v>
      </c>
      <c r="K9" s="94">
        <v>5300</v>
      </c>
      <c r="L9" s="95"/>
      <c r="M9" s="2"/>
    </row>
    <row r="10" spans="1:13" ht="12.75">
      <c r="A10" s="2"/>
      <c r="B10" s="89">
        <v>4</v>
      </c>
      <c r="C10" s="88">
        <v>3</v>
      </c>
      <c r="D10" s="134" t="s">
        <v>38</v>
      </c>
      <c r="E10" s="134"/>
      <c r="F10" s="135"/>
      <c r="G10" s="94">
        <v>3205</v>
      </c>
      <c r="H10" s="69"/>
      <c r="I10" s="94">
        <v>3165</v>
      </c>
      <c r="J10" s="69"/>
      <c r="K10" s="94">
        <v>3165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39</v>
      </c>
      <c r="E11" s="138"/>
      <c r="F11" s="139"/>
      <c r="G11" s="97">
        <v>2665</v>
      </c>
      <c r="H11" s="98"/>
      <c r="I11" s="97">
        <v>2665</v>
      </c>
      <c r="J11" s="98"/>
      <c r="K11" s="97">
        <v>2665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40</v>
      </c>
      <c r="E12" s="138"/>
      <c r="F12" s="139"/>
      <c r="G12" s="97">
        <v>540</v>
      </c>
      <c r="H12" s="98"/>
      <c r="I12" s="97">
        <v>500</v>
      </c>
      <c r="J12" s="98"/>
      <c r="K12" s="97">
        <v>500</v>
      </c>
      <c r="L12" s="99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41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3</v>
      </c>
      <c r="D7" s="136" t="s">
        <v>116</v>
      </c>
      <c r="E7" s="136"/>
      <c r="F7" s="137"/>
      <c r="G7" s="91">
        <v>40712</v>
      </c>
      <c r="H7" s="92">
        <v>1950</v>
      </c>
      <c r="I7" s="91">
        <v>42000</v>
      </c>
      <c r="J7" s="92">
        <v>5000</v>
      </c>
      <c r="K7" s="91">
        <v>42000</v>
      </c>
      <c r="L7" s="93"/>
      <c r="M7" s="2"/>
    </row>
    <row r="8" spans="1:13" ht="12.75">
      <c r="A8" s="2"/>
      <c r="B8" s="89">
        <v>2</v>
      </c>
      <c r="C8" s="88">
        <v>1</v>
      </c>
      <c r="D8" s="134" t="s">
        <v>43</v>
      </c>
      <c r="E8" s="134"/>
      <c r="F8" s="135"/>
      <c r="G8" s="94">
        <v>40712</v>
      </c>
      <c r="H8" s="69"/>
      <c r="I8" s="94">
        <v>41000</v>
      </c>
      <c r="J8" s="69"/>
      <c r="K8" s="94">
        <v>41000</v>
      </c>
      <c r="L8" s="95"/>
      <c r="M8" s="2"/>
    </row>
    <row r="9" spans="1:13" ht="12.75">
      <c r="A9" s="2"/>
      <c r="B9" s="89">
        <v>3</v>
      </c>
      <c r="C9" s="88">
        <v>2</v>
      </c>
      <c r="D9" s="134" t="s">
        <v>44</v>
      </c>
      <c r="E9" s="134"/>
      <c r="F9" s="135"/>
      <c r="G9" s="94"/>
      <c r="H9" s="69"/>
      <c r="I9" s="94">
        <v>1000</v>
      </c>
      <c r="J9" s="69"/>
      <c r="K9" s="94">
        <v>1000</v>
      </c>
      <c r="L9" s="95"/>
      <c r="M9" s="2"/>
    </row>
    <row r="10" spans="1:13" ht="12.75">
      <c r="A10" s="2"/>
      <c r="B10" s="89">
        <v>4</v>
      </c>
      <c r="C10" s="88">
        <v>3</v>
      </c>
      <c r="D10" s="134" t="s">
        <v>45</v>
      </c>
      <c r="E10" s="134"/>
      <c r="F10" s="135"/>
      <c r="G10" s="94"/>
      <c r="H10" s="69">
        <v>1950</v>
      </c>
      <c r="I10" s="94"/>
      <c r="J10" s="69">
        <v>5000</v>
      </c>
      <c r="K10" s="94"/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46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4</v>
      </c>
      <c r="D7" s="136" t="s">
        <v>117</v>
      </c>
      <c r="E7" s="136"/>
      <c r="F7" s="137"/>
      <c r="G7" s="91">
        <v>21127</v>
      </c>
      <c r="H7" s="92">
        <v>42773</v>
      </c>
      <c r="I7" s="91">
        <v>23500</v>
      </c>
      <c r="J7" s="92">
        <v>70000</v>
      </c>
      <c r="K7" s="91">
        <v>23700</v>
      </c>
      <c r="L7" s="93">
        <v>100000</v>
      </c>
      <c r="M7" s="2"/>
    </row>
    <row r="8" spans="1:13" ht="12.75">
      <c r="A8" s="2"/>
      <c r="B8" s="89">
        <v>2</v>
      </c>
      <c r="C8" s="88">
        <v>1</v>
      </c>
      <c r="D8" s="134" t="s">
        <v>48</v>
      </c>
      <c r="E8" s="134"/>
      <c r="F8" s="135"/>
      <c r="G8" s="94">
        <v>21127</v>
      </c>
      <c r="H8" s="69">
        <v>908</v>
      </c>
      <c r="I8" s="94">
        <v>23500</v>
      </c>
      <c r="J8" s="69"/>
      <c r="K8" s="94">
        <v>23700</v>
      </c>
      <c r="L8" s="95"/>
      <c r="M8" s="2"/>
    </row>
    <row r="9" spans="1:13" ht="12.75">
      <c r="A9" s="2"/>
      <c r="B9" s="89">
        <v>3</v>
      </c>
      <c r="C9" s="88">
        <v>2</v>
      </c>
      <c r="D9" s="134" t="s">
        <v>49</v>
      </c>
      <c r="E9" s="134"/>
      <c r="F9" s="135"/>
      <c r="G9" s="94"/>
      <c r="H9" s="69">
        <v>41865</v>
      </c>
      <c r="I9" s="94"/>
      <c r="J9" s="69">
        <v>70000</v>
      </c>
      <c r="K9" s="94"/>
      <c r="L9" s="95">
        <v>100000</v>
      </c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I5:I6"/>
    <mergeCell ref="J5:J6"/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50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5</v>
      </c>
      <c r="D7" s="136" t="s">
        <v>118</v>
      </c>
      <c r="E7" s="136"/>
      <c r="F7" s="137"/>
      <c r="G7" s="91">
        <v>504160</v>
      </c>
      <c r="H7" s="92">
        <v>103754</v>
      </c>
      <c r="I7" s="91">
        <v>480000</v>
      </c>
      <c r="J7" s="92"/>
      <c r="K7" s="91">
        <v>480000</v>
      </c>
      <c r="L7" s="93"/>
      <c r="M7" s="2"/>
    </row>
    <row r="8" spans="1:13" ht="12.75">
      <c r="A8" s="2"/>
      <c r="B8" s="89">
        <v>2</v>
      </c>
      <c r="C8" s="88">
        <v>1</v>
      </c>
      <c r="D8" s="134" t="s">
        <v>52</v>
      </c>
      <c r="E8" s="134"/>
      <c r="F8" s="135"/>
      <c r="G8" s="94">
        <v>85995</v>
      </c>
      <c r="H8" s="69"/>
      <c r="I8" s="94">
        <v>90089</v>
      </c>
      <c r="J8" s="69"/>
      <c r="K8" s="94">
        <v>90089</v>
      </c>
      <c r="L8" s="95"/>
      <c r="M8" s="2"/>
    </row>
    <row r="9" spans="1:13" ht="12.75">
      <c r="A9" s="2"/>
      <c r="B9" s="89">
        <v>3</v>
      </c>
      <c r="C9" s="88">
        <v>2</v>
      </c>
      <c r="D9" s="134" t="s">
        <v>53</v>
      </c>
      <c r="E9" s="134"/>
      <c r="F9" s="135"/>
      <c r="G9" s="94">
        <v>367585</v>
      </c>
      <c r="H9" s="69">
        <v>103754</v>
      </c>
      <c r="I9" s="94">
        <v>349062</v>
      </c>
      <c r="J9" s="69"/>
      <c r="K9" s="94">
        <v>349062</v>
      </c>
      <c r="L9" s="95"/>
      <c r="M9" s="2"/>
    </row>
    <row r="10" spans="1:13" ht="12.75">
      <c r="A10" s="2"/>
      <c r="B10" s="89">
        <v>4</v>
      </c>
      <c r="C10" s="96">
        <v>1</v>
      </c>
      <c r="D10" s="138" t="s">
        <v>54</v>
      </c>
      <c r="E10" s="138"/>
      <c r="F10" s="139"/>
      <c r="G10" s="97">
        <v>666</v>
      </c>
      <c r="H10" s="98">
        <v>103754</v>
      </c>
      <c r="I10" s="97">
        <v>400</v>
      </c>
      <c r="J10" s="98"/>
      <c r="K10" s="97">
        <v>400</v>
      </c>
      <c r="L10" s="99"/>
      <c r="M10" s="2"/>
    </row>
    <row r="11" spans="1:13" ht="12.75">
      <c r="A11" s="2"/>
      <c r="B11" s="89">
        <v>5</v>
      </c>
      <c r="C11" s="96">
        <v>2</v>
      </c>
      <c r="D11" s="138" t="s">
        <v>55</v>
      </c>
      <c r="E11" s="138"/>
      <c r="F11" s="139"/>
      <c r="G11" s="97">
        <v>366919</v>
      </c>
      <c r="H11" s="98"/>
      <c r="I11" s="97">
        <v>348662</v>
      </c>
      <c r="J11" s="98"/>
      <c r="K11" s="97">
        <v>348662</v>
      </c>
      <c r="L11" s="99"/>
      <c r="M11" s="2"/>
    </row>
    <row r="12" spans="1:13" ht="12.75">
      <c r="A12" s="2"/>
      <c r="B12" s="89">
        <v>6</v>
      </c>
      <c r="C12" s="88">
        <v>3</v>
      </c>
      <c r="D12" s="134" t="s">
        <v>56</v>
      </c>
      <c r="E12" s="134"/>
      <c r="F12" s="135"/>
      <c r="G12" s="94">
        <v>47720</v>
      </c>
      <c r="H12" s="69"/>
      <c r="I12" s="94">
        <v>40849</v>
      </c>
      <c r="J12" s="69"/>
      <c r="K12" s="94">
        <v>40849</v>
      </c>
      <c r="L12" s="95"/>
      <c r="M12" s="2"/>
    </row>
    <row r="13" spans="1:13" ht="12.75">
      <c r="A13" s="2"/>
      <c r="B13" s="89">
        <v>7</v>
      </c>
      <c r="C13" s="88">
        <v>4</v>
      </c>
      <c r="D13" s="134" t="s">
        <v>57</v>
      </c>
      <c r="E13" s="134"/>
      <c r="F13" s="135"/>
      <c r="G13" s="94">
        <v>2860</v>
      </c>
      <c r="H13" s="69"/>
      <c r="I13" s="94"/>
      <c r="J13" s="69"/>
      <c r="K13" s="94"/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D13:F13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58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6</v>
      </c>
      <c r="D7" s="136" t="s">
        <v>119</v>
      </c>
      <c r="E7" s="136"/>
      <c r="F7" s="137"/>
      <c r="G7" s="91">
        <v>13416</v>
      </c>
      <c r="H7" s="92">
        <v>480</v>
      </c>
      <c r="I7" s="91">
        <v>12500</v>
      </c>
      <c r="J7" s="92"/>
      <c r="K7" s="91">
        <v>12600</v>
      </c>
      <c r="L7" s="93"/>
      <c r="M7" s="2"/>
    </row>
    <row r="8" spans="1:13" ht="12.75">
      <c r="A8" s="2"/>
      <c r="B8" s="89">
        <v>2</v>
      </c>
      <c r="C8" s="88">
        <v>1</v>
      </c>
      <c r="D8" s="134" t="s">
        <v>60</v>
      </c>
      <c r="E8" s="134"/>
      <c r="F8" s="135"/>
      <c r="G8" s="94">
        <v>11128</v>
      </c>
      <c r="H8" s="69"/>
      <c r="I8" s="94">
        <v>10000</v>
      </c>
      <c r="J8" s="69"/>
      <c r="K8" s="94">
        <v>10100</v>
      </c>
      <c r="L8" s="95"/>
      <c r="M8" s="2"/>
    </row>
    <row r="9" spans="1:13" ht="12.75">
      <c r="A9" s="2"/>
      <c r="B9" s="89">
        <v>3</v>
      </c>
      <c r="C9" s="88">
        <v>2</v>
      </c>
      <c r="D9" s="134" t="s">
        <v>61</v>
      </c>
      <c r="E9" s="134"/>
      <c r="F9" s="135"/>
      <c r="G9" s="94">
        <v>1000</v>
      </c>
      <c r="H9" s="69"/>
      <c r="I9" s="94">
        <v>1000</v>
      </c>
      <c r="J9" s="69"/>
      <c r="K9" s="94">
        <v>1000</v>
      </c>
      <c r="L9" s="95"/>
      <c r="M9" s="2"/>
    </row>
    <row r="10" spans="1:13" ht="12.75">
      <c r="A10" s="2"/>
      <c r="B10" s="89">
        <v>4</v>
      </c>
      <c r="C10" s="88">
        <v>3</v>
      </c>
      <c r="D10" s="134" t="s">
        <v>62</v>
      </c>
      <c r="E10" s="134"/>
      <c r="F10" s="135"/>
      <c r="G10" s="94">
        <v>500</v>
      </c>
      <c r="H10" s="69"/>
      <c r="I10" s="94">
        <v>500</v>
      </c>
      <c r="J10" s="69"/>
      <c r="K10" s="94">
        <v>500</v>
      </c>
      <c r="L10" s="95"/>
      <c r="M10" s="2"/>
    </row>
    <row r="11" spans="1:13" ht="12.75">
      <c r="A11" s="2"/>
      <c r="B11" s="89">
        <v>5</v>
      </c>
      <c r="C11" s="88">
        <v>4</v>
      </c>
      <c r="D11" s="134" t="s">
        <v>63</v>
      </c>
      <c r="E11" s="134"/>
      <c r="F11" s="135"/>
      <c r="G11" s="94">
        <v>788</v>
      </c>
      <c r="H11" s="69">
        <v>480</v>
      </c>
      <c r="I11" s="94">
        <v>1000</v>
      </c>
      <c r="J11" s="69"/>
      <c r="K11" s="94">
        <v>1000</v>
      </c>
      <c r="L11" s="95"/>
      <c r="M11" s="2"/>
    </row>
    <row r="12" spans="2:12" ht="12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</sheetData>
  <sheetProtection/>
  <mergeCells count="14">
    <mergeCell ref="D7:F7"/>
    <mergeCell ref="D8:F8"/>
    <mergeCell ref="D9:F9"/>
    <mergeCell ref="D10:F10"/>
    <mergeCell ref="D11:F11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64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7</v>
      </c>
      <c r="D7" s="136" t="s">
        <v>120</v>
      </c>
      <c r="E7" s="136"/>
      <c r="F7" s="137"/>
      <c r="G7" s="91">
        <v>10203</v>
      </c>
      <c r="H7" s="92">
        <v>20062</v>
      </c>
      <c r="I7" s="91">
        <v>25000</v>
      </c>
      <c r="J7" s="92">
        <v>20000</v>
      </c>
      <c r="K7" s="91">
        <v>10700</v>
      </c>
      <c r="L7" s="93"/>
      <c r="M7" s="2"/>
    </row>
    <row r="8" spans="1:13" ht="12.75">
      <c r="A8" s="2"/>
      <c r="B8" s="89">
        <v>2</v>
      </c>
      <c r="C8" s="88">
        <v>1</v>
      </c>
      <c r="D8" s="134" t="s">
        <v>66</v>
      </c>
      <c r="E8" s="134"/>
      <c r="F8" s="135"/>
      <c r="G8" s="94">
        <v>9423</v>
      </c>
      <c r="H8" s="69">
        <v>20062</v>
      </c>
      <c r="I8" s="94">
        <v>23000</v>
      </c>
      <c r="J8" s="69">
        <v>20000</v>
      </c>
      <c r="K8" s="94">
        <v>8700</v>
      </c>
      <c r="L8" s="95"/>
      <c r="M8" s="2"/>
    </row>
    <row r="9" spans="1:13" ht="12.75">
      <c r="A9" s="2"/>
      <c r="B9" s="89">
        <v>3</v>
      </c>
      <c r="C9" s="88">
        <v>2</v>
      </c>
      <c r="D9" s="134" t="s">
        <v>67</v>
      </c>
      <c r="E9" s="134"/>
      <c r="F9" s="135"/>
      <c r="G9" s="94">
        <v>780</v>
      </c>
      <c r="H9" s="69"/>
      <c r="I9" s="94">
        <v>2000</v>
      </c>
      <c r="J9" s="69"/>
      <c r="K9" s="94">
        <v>2000</v>
      </c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I5:I6"/>
    <mergeCell ref="J5:J6"/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68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8</v>
      </c>
      <c r="D7" s="136" t="s">
        <v>121</v>
      </c>
      <c r="E7" s="136"/>
      <c r="F7" s="137"/>
      <c r="G7" s="91">
        <v>23526</v>
      </c>
      <c r="H7" s="92">
        <v>21128</v>
      </c>
      <c r="I7" s="91">
        <v>30000</v>
      </c>
      <c r="J7" s="92"/>
      <c r="K7" s="91">
        <v>15000</v>
      </c>
      <c r="L7" s="93">
        <v>20000</v>
      </c>
      <c r="M7" s="2"/>
    </row>
    <row r="8" spans="1:13" ht="12.75">
      <c r="A8" s="2"/>
      <c r="B8" s="89">
        <v>2</v>
      </c>
      <c r="C8" s="88">
        <v>1</v>
      </c>
      <c r="D8" s="134" t="s">
        <v>70</v>
      </c>
      <c r="E8" s="134"/>
      <c r="F8" s="135"/>
      <c r="G8" s="94">
        <v>22286</v>
      </c>
      <c r="H8" s="69">
        <v>12283</v>
      </c>
      <c r="I8" s="94">
        <v>27700</v>
      </c>
      <c r="J8" s="69"/>
      <c r="K8" s="94">
        <v>12700</v>
      </c>
      <c r="L8" s="95"/>
      <c r="M8" s="2"/>
    </row>
    <row r="9" spans="1:13" ht="12.75">
      <c r="A9" s="2"/>
      <c r="B9" s="89">
        <v>3</v>
      </c>
      <c r="C9" s="88">
        <v>2</v>
      </c>
      <c r="D9" s="134" t="s">
        <v>71</v>
      </c>
      <c r="E9" s="134"/>
      <c r="F9" s="135"/>
      <c r="G9" s="94">
        <v>1240</v>
      </c>
      <c r="H9" s="69"/>
      <c r="I9" s="94">
        <v>2300</v>
      </c>
      <c r="J9" s="69"/>
      <c r="K9" s="94">
        <v>2300</v>
      </c>
      <c r="L9" s="95"/>
      <c r="M9" s="2"/>
    </row>
    <row r="10" spans="1:13" ht="12.75">
      <c r="A10" s="2"/>
      <c r="B10" s="89">
        <v>4</v>
      </c>
      <c r="C10" s="88">
        <v>3</v>
      </c>
      <c r="D10" s="134" t="s">
        <v>72</v>
      </c>
      <c r="E10" s="134"/>
      <c r="F10" s="135"/>
      <c r="G10" s="94"/>
      <c r="H10" s="69">
        <v>8845</v>
      </c>
      <c r="I10" s="94"/>
      <c r="J10" s="69"/>
      <c r="K10" s="94"/>
      <c r="L10" s="95">
        <v>20000</v>
      </c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10.00390625" style="0" customWidth="1"/>
    <col min="9" max="9" width="8.7109375" style="0" customWidth="1"/>
    <col min="10" max="10" width="10.14062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6" width="7.7109375" style="0" customWidth="1"/>
    <col min="27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34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41274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41274</v>
      </c>
      <c r="AG7" s="15"/>
      <c r="AH7" s="16" t="s">
        <v>10</v>
      </c>
      <c r="AI7" s="17" t="s">
        <v>10</v>
      </c>
      <c r="AJ7" s="111">
        <v>41274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2009</v>
      </c>
      <c r="H8" s="23">
        <v>2010</v>
      </c>
      <c r="I8" s="23">
        <v>2011</v>
      </c>
      <c r="J8" s="24">
        <v>2011</v>
      </c>
      <c r="K8" s="12"/>
      <c r="L8" s="25">
        <v>2012</v>
      </c>
      <c r="M8" s="116"/>
      <c r="N8" s="116"/>
      <c r="O8" s="116"/>
      <c r="P8" s="116"/>
      <c r="Q8" s="116"/>
      <c r="R8" s="116"/>
      <c r="S8" s="118"/>
      <c r="T8" s="12"/>
      <c r="U8" s="25">
        <v>2012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2012</v>
      </c>
      <c r="AI8" s="18">
        <v>2012</v>
      </c>
      <c r="AJ8" s="111"/>
      <c r="AK8" s="111"/>
      <c r="AL8" s="18">
        <v>2013</v>
      </c>
      <c r="AM8" s="27">
        <v>2014</v>
      </c>
    </row>
    <row r="9" spans="2:39" ht="12.75">
      <c r="B9" s="28">
        <v>1</v>
      </c>
      <c r="C9" s="29">
        <v>2</v>
      </c>
      <c r="D9" s="120" t="s">
        <v>35</v>
      </c>
      <c r="E9" s="120"/>
      <c r="F9" s="120"/>
      <c r="G9" s="30"/>
      <c r="H9" s="31">
        <v>11414</v>
      </c>
      <c r="I9" s="31">
        <v>12861</v>
      </c>
      <c r="J9" s="32">
        <v>12862</v>
      </c>
      <c r="K9" s="33"/>
      <c r="L9" s="34">
        <v>14952</v>
      </c>
      <c r="M9" s="35">
        <v>3498</v>
      </c>
      <c r="N9" s="35">
        <v>1227</v>
      </c>
      <c r="O9" s="35">
        <v>9333</v>
      </c>
      <c r="P9" s="35"/>
      <c r="Q9" s="35"/>
      <c r="R9" s="35">
        <f aca="true" t="shared" si="0" ref="R9:R14">SUM(M9:Q9)</f>
        <v>14058</v>
      </c>
      <c r="S9" s="35">
        <f aca="true" t="shared" si="1" ref="S9:S14">R9-L9</f>
        <v>-894</v>
      </c>
      <c r="T9" s="33"/>
      <c r="U9" s="35">
        <v>600</v>
      </c>
      <c r="V9" s="35"/>
      <c r="W9" s="35"/>
      <c r="X9" s="35"/>
      <c r="Y9" s="35"/>
      <c r="Z9" s="35">
        <v>600</v>
      </c>
      <c r="AA9" s="35"/>
      <c r="AB9" s="35"/>
      <c r="AC9" s="35"/>
      <c r="AD9" s="35"/>
      <c r="AE9" s="35">
        <f aca="true" t="shared" si="2" ref="AE9:AE14">SUM(V9:AD9)</f>
        <v>600</v>
      </c>
      <c r="AF9" s="35">
        <f aca="true" t="shared" si="3" ref="AF9:AF14">AE9-U9</f>
        <v>0</v>
      </c>
      <c r="AG9" s="36"/>
      <c r="AH9" s="37">
        <f aca="true" t="shared" si="4" ref="AH9:AH14">L9+U9</f>
        <v>15552</v>
      </c>
      <c r="AI9" s="38">
        <f aca="true" t="shared" si="5" ref="AI9:AI14">R9+AE9</f>
        <v>14658</v>
      </c>
      <c r="AJ9" s="38">
        <f aca="true" t="shared" si="6" ref="AJ9:AJ14">AI9-AH9</f>
        <v>-894</v>
      </c>
      <c r="AK9" s="39">
        <f aca="true" t="shared" si="7" ref="AK9:AK14">IF(AH9=0,"",AI9/AH9)</f>
        <v>0.9425154320987654</v>
      </c>
      <c r="AL9" s="38">
        <v>45000</v>
      </c>
      <c r="AM9" s="40">
        <v>15200</v>
      </c>
    </row>
    <row r="10" spans="2:39" ht="12.75">
      <c r="B10" s="28">
        <v>2</v>
      </c>
      <c r="C10" s="41">
        <v>1</v>
      </c>
      <c r="D10" s="119" t="s">
        <v>36</v>
      </c>
      <c r="E10" s="119"/>
      <c r="F10" s="119"/>
      <c r="G10" s="42"/>
      <c r="H10" s="43">
        <v>5259</v>
      </c>
      <c r="I10" s="43">
        <v>5885</v>
      </c>
      <c r="J10" s="44">
        <v>5886</v>
      </c>
      <c r="K10" s="33"/>
      <c r="L10" s="45">
        <v>6487</v>
      </c>
      <c r="M10" s="45">
        <v>3498</v>
      </c>
      <c r="N10" s="45">
        <v>1227</v>
      </c>
      <c r="O10" s="45">
        <v>1602</v>
      </c>
      <c r="P10" s="45"/>
      <c r="Q10" s="45"/>
      <c r="R10" s="45">
        <f t="shared" si="0"/>
        <v>6327</v>
      </c>
      <c r="S10" s="45">
        <f t="shared" si="1"/>
        <v>-160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6487</v>
      </c>
      <c r="AI10" s="47">
        <f t="shared" si="5"/>
        <v>6327</v>
      </c>
      <c r="AJ10" s="47">
        <f t="shared" si="6"/>
        <v>-160</v>
      </c>
      <c r="AK10" s="48">
        <f t="shared" si="7"/>
        <v>0.9753352859565284</v>
      </c>
      <c r="AL10" s="47">
        <v>6535</v>
      </c>
      <c r="AM10" s="49">
        <v>6735</v>
      </c>
    </row>
    <row r="11" spans="2:39" ht="12.75">
      <c r="B11" s="28">
        <v>3</v>
      </c>
      <c r="C11" s="41">
        <v>2</v>
      </c>
      <c r="D11" s="119" t="s">
        <v>37</v>
      </c>
      <c r="E11" s="119"/>
      <c r="F11" s="119"/>
      <c r="G11" s="42"/>
      <c r="H11" s="43">
        <v>3459</v>
      </c>
      <c r="I11" s="43">
        <v>3780</v>
      </c>
      <c r="J11" s="44">
        <v>3780</v>
      </c>
      <c r="K11" s="33"/>
      <c r="L11" s="45">
        <v>5300</v>
      </c>
      <c r="M11" s="45"/>
      <c r="N11" s="45"/>
      <c r="O11" s="45">
        <v>4526</v>
      </c>
      <c r="P11" s="45"/>
      <c r="Q11" s="45"/>
      <c r="R11" s="45">
        <f t="shared" si="0"/>
        <v>4526</v>
      </c>
      <c r="S11" s="45">
        <f t="shared" si="1"/>
        <v>-774</v>
      </c>
      <c r="T11" s="33"/>
      <c r="U11" s="45">
        <v>600</v>
      </c>
      <c r="V11" s="45"/>
      <c r="W11" s="45"/>
      <c r="X11" s="45"/>
      <c r="Y11" s="45"/>
      <c r="Z11" s="45">
        <v>600</v>
      </c>
      <c r="AA11" s="45"/>
      <c r="AB11" s="45"/>
      <c r="AC11" s="45"/>
      <c r="AD11" s="45"/>
      <c r="AE11" s="45">
        <f t="shared" si="2"/>
        <v>600</v>
      </c>
      <c r="AF11" s="45">
        <f t="shared" si="3"/>
        <v>0</v>
      </c>
      <c r="AG11" s="36"/>
      <c r="AH11" s="46">
        <f t="shared" si="4"/>
        <v>5900</v>
      </c>
      <c r="AI11" s="47">
        <f t="shared" si="5"/>
        <v>5126</v>
      </c>
      <c r="AJ11" s="47">
        <f t="shared" si="6"/>
        <v>-774</v>
      </c>
      <c r="AK11" s="48">
        <f t="shared" si="7"/>
        <v>0.8688135593220339</v>
      </c>
      <c r="AL11" s="47">
        <v>35300</v>
      </c>
      <c r="AM11" s="49">
        <v>5300</v>
      </c>
    </row>
    <row r="12" spans="2:39" ht="12.75">
      <c r="B12" s="28">
        <v>4</v>
      </c>
      <c r="C12" s="41">
        <v>3</v>
      </c>
      <c r="D12" s="119" t="s">
        <v>38</v>
      </c>
      <c r="E12" s="119"/>
      <c r="F12" s="119"/>
      <c r="G12" s="42"/>
      <c r="H12" s="43">
        <v>2696</v>
      </c>
      <c r="I12" s="43">
        <v>3196</v>
      </c>
      <c r="J12" s="44">
        <v>3196</v>
      </c>
      <c r="K12" s="33"/>
      <c r="L12" s="45">
        <v>3165</v>
      </c>
      <c r="M12" s="45"/>
      <c r="N12" s="45"/>
      <c r="O12" s="45">
        <v>3205</v>
      </c>
      <c r="P12" s="45"/>
      <c r="Q12" s="45"/>
      <c r="R12" s="45">
        <f t="shared" si="0"/>
        <v>3205</v>
      </c>
      <c r="S12" s="45">
        <f t="shared" si="1"/>
        <v>40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3165</v>
      </c>
      <c r="AI12" s="47">
        <f t="shared" si="5"/>
        <v>3205</v>
      </c>
      <c r="AJ12" s="47">
        <f t="shared" si="6"/>
        <v>40</v>
      </c>
      <c r="AK12" s="48">
        <f t="shared" si="7"/>
        <v>1.0126382306477093</v>
      </c>
      <c r="AL12" s="47">
        <v>3165</v>
      </c>
      <c r="AM12" s="49">
        <v>3165</v>
      </c>
    </row>
    <row r="13" spans="2:39" ht="12.75">
      <c r="B13" s="28">
        <v>5</v>
      </c>
      <c r="C13" s="50">
        <v>1</v>
      </c>
      <c r="D13" s="121" t="s">
        <v>39</v>
      </c>
      <c r="E13" s="121"/>
      <c r="F13" s="121"/>
      <c r="G13" s="51"/>
      <c r="H13" s="52">
        <v>2396</v>
      </c>
      <c r="I13" s="52">
        <v>2696</v>
      </c>
      <c r="J13" s="53">
        <v>2696</v>
      </c>
      <c r="K13" s="33"/>
      <c r="L13" s="54">
        <v>2665</v>
      </c>
      <c r="M13" s="54"/>
      <c r="N13" s="54"/>
      <c r="O13" s="54">
        <v>2665</v>
      </c>
      <c r="P13" s="54"/>
      <c r="Q13" s="54"/>
      <c r="R13" s="54">
        <f t="shared" si="0"/>
        <v>2665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2665</v>
      </c>
      <c r="AI13" s="56">
        <f t="shared" si="5"/>
        <v>2665</v>
      </c>
      <c r="AJ13" s="56">
        <f t="shared" si="6"/>
        <v>0</v>
      </c>
      <c r="AK13" s="57">
        <f t="shared" si="7"/>
        <v>1</v>
      </c>
      <c r="AL13" s="56">
        <v>2665</v>
      </c>
      <c r="AM13" s="58">
        <v>2665</v>
      </c>
    </row>
    <row r="14" spans="2:39" ht="12.75">
      <c r="B14" s="28">
        <v>6</v>
      </c>
      <c r="C14" s="50">
        <v>2</v>
      </c>
      <c r="D14" s="121" t="s">
        <v>40</v>
      </c>
      <c r="E14" s="121"/>
      <c r="F14" s="121"/>
      <c r="G14" s="51"/>
      <c r="H14" s="52">
        <v>300</v>
      </c>
      <c r="I14" s="52">
        <v>500</v>
      </c>
      <c r="J14" s="53">
        <v>500</v>
      </c>
      <c r="K14" s="33"/>
      <c r="L14" s="54">
        <v>500</v>
      </c>
      <c r="M14" s="54"/>
      <c r="N14" s="54"/>
      <c r="O14" s="54">
        <v>540</v>
      </c>
      <c r="P14" s="54"/>
      <c r="Q14" s="54"/>
      <c r="R14" s="54">
        <f t="shared" si="0"/>
        <v>540</v>
      </c>
      <c r="S14" s="54">
        <f t="shared" si="1"/>
        <v>40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500</v>
      </c>
      <c r="AI14" s="56">
        <f t="shared" si="5"/>
        <v>540</v>
      </c>
      <c r="AJ14" s="56">
        <f t="shared" si="6"/>
        <v>40</v>
      </c>
      <c r="AK14" s="57">
        <f t="shared" si="7"/>
        <v>1.08</v>
      </c>
      <c r="AL14" s="56">
        <v>500</v>
      </c>
      <c r="AM14" s="58">
        <v>500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73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9</v>
      </c>
      <c r="D7" s="136" t="s">
        <v>122</v>
      </c>
      <c r="E7" s="136"/>
      <c r="F7" s="137"/>
      <c r="G7" s="91">
        <v>11454</v>
      </c>
      <c r="H7" s="92"/>
      <c r="I7" s="91">
        <v>7500</v>
      </c>
      <c r="J7" s="92"/>
      <c r="K7" s="91">
        <v>8000</v>
      </c>
      <c r="L7" s="93"/>
      <c r="M7" s="2"/>
    </row>
    <row r="8" spans="1:13" ht="12.75">
      <c r="A8" s="2"/>
      <c r="B8" s="89">
        <v>2</v>
      </c>
      <c r="C8" s="88">
        <v>1</v>
      </c>
      <c r="D8" s="134" t="s">
        <v>75</v>
      </c>
      <c r="E8" s="134"/>
      <c r="F8" s="135"/>
      <c r="G8" s="94">
        <v>7368</v>
      </c>
      <c r="H8" s="69"/>
      <c r="I8" s="94">
        <v>7300</v>
      </c>
      <c r="J8" s="69"/>
      <c r="K8" s="94">
        <v>7800</v>
      </c>
      <c r="L8" s="95"/>
      <c r="M8" s="2"/>
    </row>
    <row r="9" spans="1:13" ht="12.75">
      <c r="A9" s="2"/>
      <c r="B9" s="89">
        <v>3</v>
      </c>
      <c r="C9" s="88">
        <v>2</v>
      </c>
      <c r="D9" s="134" t="s">
        <v>76</v>
      </c>
      <c r="E9" s="134"/>
      <c r="F9" s="135"/>
      <c r="G9" s="94">
        <v>4086</v>
      </c>
      <c r="H9" s="69"/>
      <c r="I9" s="94">
        <v>200</v>
      </c>
      <c r="J9" s="69"/>
      <c r="K9" s="94">
        <v>200</v>
      </c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I5:I6"/>
    <mergeCell ref="J5:J6"/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127</v>
      </c>
    </row>
    <row r="2" ht="15.75">
      <c r="B2" s="1" t="s">
        <v>77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111</v>
      </c>
      <c r="H4" s="127"/>
      <c r="I4" s="126" t="s">
        <v>112</v>
      </c>
      <c r="J4" s="127"/>
      <c r="K4" s="126" t="s">
        <v>113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10</v>
      </c>
      <c r="D7" s="136" t="s">
        <v>123</v>
      </c>
      <c r="E7" s="136"/>
      <c r="F7" s="137"/>
      <c r="G7" s="91">
        <v>21661</v>
      </c>
      <c r="H7" s="92"/>
      <c r="I7" s="91">
        <v>25000</v>
      </c>
      <c r="J7" s="92"/>
      <c r="K7" s="91">
        <v>25000</v>
      </c>
      <c r="L7" s="93"/>
      <c r="M7" s="2"/>
    </row>
    <row r="8" spans="1:13" ht="12.75">
      <c r="A8" s="2"/>
      <c r="B8" s="89">
        <v>2</v>
      </c>
      <c r="C8" s="88">
        <v>1</v>
      </c>
      <c r="D8" s="134" t="s">
        <v>79</v>
      </c>
      <c r="E8" s="134"/>
      <c r="F8" s="135"/>
      <c r="G8" s="94">
        <v>16144</v>
      </c>
      <c r="H8" s="69"/>
      <c r="I8" s="94">
        <v>19000</v>
      </c>
      <c r="J8" s="69"/>
      <c r="K8" s="94">
        <v>19500</v>
      </c>
      <c r="L8" s="95"/>
      <c r="M8" s="2"/>
    </row>
    <row r="9" spans="1:13" ht="12.75">
      <c r="A9" s="2"/>
      <c r="B9" s="89">
        <v>3</v>
      </c>
      <c r="C9" s="88">
        <v>2</v>
      </c>
      <c r="D9" s="134" t="s">
        <v>80</v>
      </c>
      <c r="E9" s="134"/>
      <c r="F9" s="135"/>
      <c r="G9" s="94">
        <v>1000</v>
      </c>
      <c r="H9" s="69"/>
      <c r="I9" s="94">
        <v>1500</v>
      </c>
      <c r="J9" s="69"/>
      <c r="K9" s="94">
        <v>1000</v>
      </c>
      <c r="L9" s="95"/>
      <c r="M9" s="2"/>
    </row>
    <row r="10" spans="1:13" ht="12.75">
      <c r="A10" s="2"/>
      <c r="B10" s="89">
        <v>4</v>
      </c>
      <c r="C10" s="88">
        <v>3</v>
      </c>
      <c r="D10" s="134" t="s">
        <v>81</v>
      </c>
      <c r="E10" s="134"/>
      <c r="F10" s="135"/>
      <c r="G10" s="94">
        <v>3155</v>
      </c>
      <c r="H10" s="69"/>
      <c r="I10" s="94">
        <v>3500</v>
      </c>
      <c r="J10" s="69"/>
      <c r="K10" s="94">
        <v>3500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82</v>
      </c>
      <c r="E11" s="138"/>
      <c r="F11" s="139"/>
      <c r="G11" s="97">
        <v>170</v>
      </c>
      <c r="H11" s="98"/>
      <c r="I11" s="97">
        <v>170</v>
      </c>
      <c r="J11" s="98"/>
      <c r="K11" s="97">
        <v>170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83</v>
      </c>
      <c r="E12" s="138"/>
      <c r="F12" s="139"/>
      <c r="G12" s="97">
        <v>2000</v>
      </c>
      <c r="H12" s="98"/>
      <c r="I12" s="97">
        <v>2000</v>
      </c>
      <c r="J12" s="98"/>
      <c r="K12" s="97">
        <v>2000</v>
      </c>
      <c r="L12" s="99"/>
      <c r="M12" s="2"/>
    </row>
    <row r="13" spans="1:13" ht="12.75">
      <c r="A13" s="2"/>
      <c r="B13" s="89">
        <v>7</v>
      </c>
      <c r="C13" s="96">
        <v>3</v>
      </c>
      <c r="D13" s="138" t="s">
        <v>84</v>
      </c>
      <c r="E13" s="138"/>
      <c r="F13" s="139"/>
      <c r="G13" s="97">
        <v>985</v>
      </c>
      <c r="H13" s="98"/>
      <c r="I13" s="97">
        <v>1330</v>
      </c>
      <c r="J13" s="98"/>
      <c r="K13" s="97">
        <v>1330</v>
      </c>
      <c r="L13" s="99"/>
      <c r="M13" s="2"/>
    </row>
    <row r="14" spans="1:13" ht="12.75">
      <c r="A14" s="2"/>
      <c r="B14" s="89">
        <v>8</v>
      </c>
      <c r="C14" s="88">
        <v>4</v>
      </c>
      <c r="D14" s="134" t="s">
        <v>85</v>
      </c>
      <c r="E14" s="134"/>
      <c r="F14" s="135"/>
      <c r="G14" s="94">
        <v>1362</v>
      </c>
      <c r="H14" s="69"/>
      <c r="I14" s="94">
        <v>1000</v>
      </c>
      <c r="J14" s="69"/>
      <c r="K14" s="94">
        <v>1000</v>
      </c>
      <c r="L14" s="95"/>
      <c r="M14" s="2"/>
    </row>
    <row r="15" spans="1:13" ht="12.75">
      <c r="A15" s="2"/>
      <c r="B15" s="89">
        <v>9</v>
      </c>
      <c r="C15" s="96">
        <v>1</v>
      </c>
      <c r="D15" s="138" t="s">
        <v>86</v>
      </c>
      <c r="E15" s="138"/>
      <c r="F15" s="139"/>
      <c r="G15" s="97">
        <v>1250</v>
      </c>
      <c r="H15" s="98"/>
      <c r="I15" s="97">
        <v>1000</v>
      </c>
      <c r="J15" s="98"/>
      <c r="K15" s="97">
        <v>1000</v>
      </c>
      <c r="L15" s="99"/>
      <c r="M15" s="2"/>
    </row>
    <row r="16" spans="1:13" ht="12.75">
      <c r="A16" s="2"/>
      <c r="B16" s="89">
        <v>10</v>
      </c>
      <c r="C16" s="96">
        <v>2</v>
      </c>
      <c r="D16" s="138" t="s">
        <v>87</v>
      </c>
      <c r="E16" s="138"/>
      <c r="F16" s="139"/>
      <c r="G16" s="97">
        <v>112</v>
      </c>
      <c r="H16" s="98"/>
      <c r="I16" s="97"/>
      <c r="J16" s="98"/>
      <c r="K16" s="97"/>
      <c r="L16" s="99"/>
      <c r="M16" s="2"/>
    </row>
    <row r="17" spans="2:12" ht="12.7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</sheetData>
  <sheetProtection/>
  <mergeCells count="19"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127</v>
      </c>
      <c r="B1" s="2"/>
      <c r="C1" s="2"/>
      <c r="D1" s="2"/>
      <c r="E1" s="2"/>
      <c r="F1" s="2"/>
      <c r="G1" s="2"/>
    </row>
    <row r="2" spans="1:8" ht="12.75">
      <c r="A2" s="2"/>
      <c r="B2" s="140" t="s">
        <v>88</v>
      </c>
      <c r="C2" s="141"/>
      <c r="D2" s="142" t="s">
        <v>89</v>
      </c>
      <c r="E2" s="142" t="s">
        <v>90</v>
      </c>
      <c r="F2" s="142" t="s">
        <v>124</v>
      </c>
      <c r="G2" s="142" t="s">
        <v>125</v>
      </c>
      <c r="H2" s="2"/>
    </row>
    <row r="3" spans="1:8" ht="12.75">
      <c r="A3" s="2"/>
      <c r="B3" s="140"/>
      <c r="C3" s="141"/>
      <c r="D3" s="124"/>
      <c r="E3" s="124"/>
      <c r="F3" s="124"/>
      <c r="G3" s="124"/>
      <c r="H3" s="2"/>
    </row>
    <row r="4" spans="1:8" ht="12.75">
      <c r="A4" s="2"/>
      <c r="B4" s="63" t="s">
        <v>97</v>
      </c>
      <c r="C4" s="64" t="s">
        <v>98</v>
      </c>
      <c r="D4" s="100">
        <v>1006146</v>
      </c>
      <c r="E4" s="66">
        <v>1026986</v>
      </c>
      <c r="F4" s="66">
        <v>945500</v>
      </c>
      <c r="G4" s="101">
        <v>914200</v>
      </c>
      <c r="H4" s="2"/>
    </row>
    <row r="5" spans="1:8" ht="12.75">
      <c r="A5" s="2"/>
      <c r="B5" s="68" t="s">
        <v>126</v>
      </c>
      <c r="C5" s="69" t="s">
        <v>99</v>
      </c>
      <c r="D5" s="102">
        <f>SUM(D6:D15)</f>
        <v>1002443</v>
      </c>
      <c r="E5" s="103">
        <f>SUM(E6:E15)</f>
        <v>1010928</v>
      </c>
      <c r="F5" s="103">
        <f>SUM(F6:F15)</f>
        <v>945500</v>
      </c>
      <c r="G5" s="104">
        <f>SUM(G6:G15)</f>
        <v>914200</v>
      </c>
      <c r="H5" s="2"/>
    </row>
    <row r="6" spans="1:8" ht="12.75">
      <c r="A6" s="2"/>
      <c r="B6" s="73">
        <f aca="true" t="shared" si="0" ref="B6:B16">B5+1</f>
        <v>3</v>
      </c>
      <c r="C6" s="105" t="s">
        <v>100</v>
      </c>
      <c r="D6" s="75">
        <v>175334</v>
      </c>
      <c r="E6" s="75">
        <v>159864</v>
      </c>
      <c r="F6" s="76">
        <v>160000</v>
      </c>
      <c r="G6" s="106">
        <v>162000</v>
      </c>
      <c r="H6" s="2"/>
    </row>
    <row r="7" spans="1:8" ht="12.75">
      <c r="A7" s="2"/>
      <c r="B7" s="73">
        <f t="shared" si="0"/>
        <v>4</v>
      </c>
      <c r="C7" s="105" t="s">
        <v>101</v>
      </c>
      <c r="D7" s="75">
        <v>12861</v>
      </c>
      <c r="E7" s="75">
        <v>14658</v>
      </c>
      <c r="F7" s="76">
        <v>45000</v>
      </c>
      <c r="G7" s="106">
        <v>15200</v>
      </c>
      <c r="H7" s="2"/>
    </row>
    <row r="8" spans="1:8" ht="12.75">
      <c r="A8" s="2"/>
      <c r="B8" s="73">
        <f t="shared" si="0"/>
        <v>5</v>
      </c>
      <c r="C8" s="105" t="s">
        <v>102</v>
      </c>
      <c r="D8" s="75">
        <v>52209</v>
      </c>
      <c r="E8" s="75">
        <v>42662</v>
      </c>
      <c r="F8" s="76">
        <v>47000</v>
      </c>
      <c r="G8" s="106">
        <v>42000</v>
      </c>
      <c r="H8" s="2"/>
    </row>
    <row r="9" spans="1:8" ht="12.75">
      <c r="A9" s="2"/>
      <c r="B9" s="73">
        <f t="shared" si="0"/>
        <v>6</v>
      </c>
      <c r="C9" s="105" t="s">
        <v>103</v>
      </c>
      <c r="D9" s="75">
        <v>165106</v>
      </c>
      <c r="E9" s="75">
        <v>63900</v>
      </c>
      <c r="F9" s="76">
        <v>93500</v>
      </c>
      <c r="G9" s="106">
        <v>123700</v>
      </c>
      <c r="H9" s="2"/>
    </row>
    <row r="10" spans="1:8" ht="12.75">
      <c r="A10" s="2"/>
      <c r="B10" s="73">
        <f t="shared" si="0"/>
        <v>7</v>
      </c>
      <c r="C10" s="105" t="s">
        <v>104</v>
      </c>
      <c r="D10" s="75">
        <v>512565</v>
      </c>
      <c r="E10" s="75">
        <v>607914</v>
      </c>
      <c r="F10" s="76">
        <v>480000</v>
      </c>
      <c r="G10" s="106">
        <v>480000</v>
      </c>
      <c r="H10" s="2"/>
    </row>
    <row r="11" spans="1:8" ht="12.75">
      <c r="A11" s="2"/>
      <c r="B11" s="73">
        <f t="shared" si="0"/>
        <v>8</v>
      </c>
      <c r="C11" s="105" t="s">
        <v>105</v>
      </c>
      <c r="D11" s="75">
        <v>10815</v>
      </c>
      <c r="E11" s="75">
        <v>13896</v>
      </c>
      <c r="F11" s="76">
        <v>12500</v>
      </c>
      <c r="G11" s="106">
        <v>12600</v>
      </c>
      <c r="H11" s="2"/>
    </row>
    <row r="12" spans="1:8" ht="12.75">
      <c r="A12" s="2"/>
      <c r="B12" s="73">
        <f t="shared" si="0"/>
        <v>9</v>
      </c>
      <c r="C12" s="105" t="s">
        <v>106</v>
      </c>
      <c r="D12" s="75">
        <v>16505</v>
      </c>
      <c r="E12" s="75">
        <v>30265</v>
      </c>
      <c r="F12" s="76">
        <v>45000</v>
      </c>
      <c r="G12" s="106">
        <v>10700</v>
      </c>
      <c r="H12" s="2"/>
    </row>
    <row r="13" spans="1:8" ht="12.75">
      <c r="A13" s="2"/>
      <c r="B13" s="73">
        <f t="shared" si="0"/>
        <v>10</v>
      </c>
      <c r="C13" s="105" t="s">
        <v>107</v>
      </c>
      <c r="D13" s="75">
        <v>28685</v>
      </c>
      <c r="E13" s="75">
        <v>44654</v>
      </c>
      <c r="F13" s="76">
        <v>30000</v>
      </c>
      <c r="G13" s="106">
        <v>35000</v>
      </c>
      <c r="H13" s="2"/>
    </row>
    <row r="14" spans="1:8" ht="12.75">
      <c r="A14" s="2"/>
      <c r="B14" s="73">
        <f t="shared" si="0"/>
        <v>11</v>
      </c>
      <c r="C14" s="105" t="s">
        <v>108</v>
      </c>
      <c r="D14" s="75">
        <v>5050</v>
      </c>
      <c r="E14" s="75">
        <v>11454</v>
      </c>
      <c r="F14" s="76">
        <v>7500</v>
      </c>
      <c r="G14" s="106">
        <v>8000</v>
      </c>
      <c r="H14" s="2"/>
    </row>
    <row r="15" spans="1:8" ht="12.75">
      <c r="A15" s="2"/>
      <c r="B15" s="73">
        <f t="shared" si="0"/>
        <v>12</v>
      </c>
      <c r="C15" s="105" t="s">
        <v>109</v>
      </c>
      <c r="D15" s="75">
        <v>23313</v>
      </c>
      <c r="E15" s="75">
        <v>21661</v>
      </c>
      <c r="F15" s="76">
        <v>25000</v>
      </c>
      <c r="G15" s="106">
        <v>25000</v>
      </c>
      <c r="H15" s="2"/>
    </row>
    <row r="16" spans="1:8" ht="12.75">
      <c r="A16" s="2"/>
      <c r="B16" s="79">
        <f t="shared" si="0"/>
        <v>13</v>
      </c>
      <c r="C16" s="107" t="s">
        <v>110</v>
      </c>
      <c r="D16" s="81">
        <f>D4-D5</f>
        <v>3703</v>
      </c>
      <c r="E16" s="82">
        <f>E4-E5</f>
        <v>16058</v>
      </c>
      <c r="F16" s="82">
        <f>F4-F5</f>
        <v>0</v>
      </c>
      <c r="G16" s="83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10.0039062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6" width="7.7109375" style="0" customWidth="1"/>
    <col min="27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41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41274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41274</v>
      </c>
      <c r="AG7" s="15"/>
      <c r="AH7" s="16" t="s">
        <v>10</v>
      </c>
      <c r="AI7" s="17" t="s">
        <v>10</v>
      </c>
      <c r="AJ7" s="111">
        <v>41274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2009</v>
      </c>
      <c r="H8" s="23">
        <v>2010</v>
      </c>
      <c r="I8" s="23">
        <v>2011</v>
      </c>
      <c r="J8" s="24">
        <v>2011</v>
      </c>
      <c r="K8" s="12"/>
      <c r="L8" s="25">
        <v>2012</v>
      </c>
      <c r="M8" s="116"/>
      <c r="N8" s="116"/>
      <c r="O8" s="116"/>
      <c r="P8" s="116"/>
      <c r="Q8" s="116"/>
      <c r="R8" s="116"/>
      <c r="S8" s="118"/>
      <c r="T8" s="12"/>
      <c r="U8" s="25">
        <v>2012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2012</v>
      </c>
      <c r="AI8" s="18">
        <v>2012</v>
      </c>
      <c r="AJ8" s="111"/>
      <c r="AK8" s="111"/>
      <c r="AL8" s="18">
        <v>2013</v>
      </c>
      <c r="AM8" s="27">
        <v>2014</v>
      </c>
    </row>
    <row r="9" spans="2:39" ht="12.75">
      <c r="B9" s="28">
        <v>1</v>
      </c>
      <c r="C9" s="29">
        <v>3</v>
      </c>
      <c r="D9" s="120" t="s">
        <v>42</v>
      </c>
      <c r="E9" s="120"/>
      <c r="F9" s="120"/>
      <c r="G9" s="30"/>
      <c r="H9" s="31">
        <v>73089</v>
      </c>
      <c r="I9" s="31">
        <v>52209</v>
      </c>
      <c r="J9" s="32">
        <v>52208</v>
      </c>
      <c r="K9" s="33"/>
      <c r="L9" s="34">
        <v>40900</v>
      </c>
      <c r="M9" s="35"/>
      <c r="N9" s="35"/>
      <c r="O9" s="35">
        <v>38899</v>
      </c>
      <c r="P9" s="35">
        <v>1813</v>
      </c>
      <c r="Q9" s="35"/>
      <c r="R9" s="35">
        <f>SUM(M9:Q9)</f>
        <v>40712</v>
      </c>
      <c r="S9" s="35">
        <f>R9-L9</f>
        <v>-188</v>
      </c>
      <c r="T9" s="33"/>
      <c r="U9" s="35">
        <v>11950</v>
      </c>
      <c r="V9" s="35"/>
      <c r="W9" s="35"/>
      <c r="X9" s="35"/>
      <c r="Y9" s="35"/>
      <c r="Z9" s="35">
        <v>1950</v>
      </c>
      <c r="AA9" s="35"/>
      <c r="AB9" s="35"/>
      <c r="AC9" s="35"/>
      <c r="AD9" s="35"/>
      <c r="AE9" s="35">
        <f>SUM(V9:AD9)</f>
        <v>1950</v>
      </c>
      <c r="AF9" s="35">
        <f>AE9-U9</f>
        <v>-10000</v>
      </c>
      <c r="AG9" s="36"/>
      <c r="AH9" s="37">
        <f>L9+U9</f>
        <v>52850</v>
      </c>
      <c r="AI9" s="38">
        <f>R9+AE9</f>
        <v>42662</v>
      </c>
      <c r="AJ9" s="38">
        <f>AI9-AH9</f>
        <v>-10188</v>
      </c>
      <c r="AK9" s="39">
        <f>IF(AH9=0,"",AI9/AH9)</f>
        <v>0.8072280037842952</v>
      </c>
      <c r="AL9" s="38">
        <v>47000</v>
      </c>
      <c r="AM9" s="40">
        <v>42000</v>
      </c>
    </row>
    <row r="10" spans="2:39" ht="12.75">
      <c r="B10" s="28">
        <v>2</v>
      </c>
      <c r="C10" s="41">
        <v>1</v>
      </c>
      <c r="D10" s="119" t="s">
        <v>43</v>
      </c>
      <c r="E10" s="119"/>
      <c r="F10" s="119"/>
      <c r="G10" s="42"/>
      <c r="H10" s="43">
        <v>37876</v>
      </c>
      <c r="I10" s="43">
        <v>36944</v>
      </c>
      <c r="J10" s="44">
        <v>36943</v>
      </c>
      <c r="K10" s="33"/>
      <c r="L10" s="45">
        <v>39900</v>
      </c>
      <c r="M10" s="45"/>
      <c r="N10" s="45"/>
      <c r="O10" s="45">
        <v>38899</v>
      </c>
      <c r="P10" s="45">
        <v>1813</v>
      </c>
      <c r="Q10" s="45"/>
      <c r="R10" s="45">
        <f>SUM(M10:Q10)</f>
        <v>40712</v>
      </c>
      <c r="S10" s="45">
        <f>R10-L10</f>
        <v>812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39900</v>
      </c>
      <c r="AI10" s="47">
        <f>R10+AE10</f>
        <v>40712</v>
      </c>
      <c r="AJ10" s="47">
        <f>AI10-AH10</f>
        <v>812</v>
      </c>
      <c r="AK10" s="48">
        <f>IF(AH10=0,"",AI10/AH10)</f>
        <v>1.0203508771929826</v>
      </c>
      <c r="AL10" s="47">
        <v>41000</v>
      </c>
      <c r="AM10" s="49">
        <v>41000</v>
      </c>
    </row>
    <row r="11" spans="2:39" ht="12.75">
      <c r="B11" s="28">
        <v>3</v>
      </c>
      <c r="C11" s="41">
        <v>2</v>
      </c>
      <c r="D11" s="119" t="s">
        <v>44</v>
      </c>
      <c r="E11" s="119"/>
      <c r="F11" s="119"/>
      <c r="G11" s="42"/>
      <c r="H11" s="43"/>
      <c r="I11" s="43">
        <v>349</v>
      </c>
      <c r="J11" s="44">
        <v>349</v>
      </c>
      <c r="K11" s="33"/>
      <c r="L11" s="45">
        <v>1000</v>
      </c>
      <c r="M11" s="45"/>
      <c r="N11" s="45"/>
      <c r="O11" s="45"/>
      <c r="P11" s="45"/>
      <c r="Q11" s="45"/>
      <c r="R11" s="45">
        <f>SUM(M11:Q11)</f>
        <v>0</v>
      </c>
      <c r="S11" s="45">
        <f>R11-L11</f>
        <v>-1000</v>
      </c>
      <c r="T11" s="33"/>
      <c r="U11" s="45">
        <v>10000</v>
      </c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-10000</v>
      </c>
      <c r="AG11" s="36"/>
      <c r="AH11" s="46">
        <f>L11+U11</f>
        <v>11000</v>
      </c>
      <c r="AI11" s="47">
        <f>R11+AE11</f>
        <v>0</v>
      </c>
      <c r="AJ11" s="47">
        <f>AI11-AH11</f>
        <v>-11000</v>
      </c>
      <c r="AK11" s="48">
        <f>IF(AH11=0,"",AI11/AH11)</f>
        <v>0</v>
      </c>
      <c r="AL11" s="47">
        <v>1000</v>
      </c>
      <c r="AM11" s="49">
        <v>1000</v>
      </c>
    </row>
    <row r="12" spans="2:39" ht="12.75">
      <c r="B12" s="28">
        <v>4</v>
      </c>
      <c r="C12" s="41">
        <v>3</v>
      </c>
      <c r="D12" s="119" t="s">
        <v>45</v>
      </c>
      <c r="E12" s="119"/>
      <c r="F12" s="119"/>
      <c r="G12" s="42"/>
      <c r="H12" s="43"/>
      <c r="I12" s="43">
        <v>14916</v>
      </c>
      <c r="J12" s="44">
        <v>14916</v>
      </c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>
        <v>1950</v>
      </c>
      <c r="V12" s="45"/>
      <c r="W12" s="45"/>
      <c r="X12" s="45"/>
      <c r="Y12" s="45"/>
      <c r="Z12" s="45">
        <v>1950</v>
      </c>
      <c r="AA12" s="45"/>
      <c r="AB12" s="45"/>
      <c r="AC12" s="45"/>
      <c r="AD12" s="45"/>
      <c r="AE12" s="45">
        <f>SUM(V12:AD12)</f>
        <v>1950</v>
      </c>
      <c r="AF12" s="45">
        <f>AE12-U12</f>
        <v>0</v>
      </c>
      <c r="AG12" s="36"/>
      <c r="AH12" s="46">
        <f>L12+U12</f>
        <v>1950</v>
      </c>
      <c r="AI12" s="47">
        <f>R12+AE12</f>
        <v>1950</v>
      </c>
      <c r="AJ12" s="47">
        <f>AI12-AH12</f>
        <v>0</v>
      </c>
      <c r="AK12" s="48">
        <f>IF(AH12=0,"",AI12/AH12)</f>
        <v>1</v>
      </c>
      <c r="AL12" s="47">
        <v>5000</v>
      </c>
      <c r="AM12" s="49"/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  <mergeCell ref="V7:V8"/>
    <mergeCell ref="W7:W8"/>
    <mergeCell ref="X7:X8"/>
    <mergeCell ref="Y7:Y8"/>
    <mergeCell ref="Z7:Z8"/>
    <mergeCell ref="AA7:AA8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140625" style="0" customWidth="1"/>
    <col min="8" max="8" width="9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46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41274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41274</v>
      </c>
      <c r="AG7" s="15"/>
      <c r="AH7" s="16" t="s">
        <v>10</v>
      </c>
      <c r="AI7" s="17" t="s">
        <v>10</v>
      </c>
      <c r="AJ7" s="111">
        <v>41274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2009</v>
      </c>
      <c r="H8" s="23">
        <v>2010</v>
      </c>
      <c r="I8" s="23">
        <v>2011</v>
      </c>
      <c r="J8" s="24">
        <v>2011</v>
      </c>
      <c r="K8" s="12"/>
      <c r="L8" s="25">
        <v>2012</v>
      </c>
      <c r="M8" s="116"/>
      <c r="N8" s="116"/>
      <c r="O8" s="116"/>
      <c r="P8" s="116"/>
      <c r="Q8" s="116"/>
      <c r="R8" s="116"/>
      <c r="S8" s="118"/>
      <c r="T8" s="12"/>
      <c r="U8" s="25">
        <v>2012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2012</v>
      </c>
      <c r="AI8" s="18">
        <v>2012</v>
      </c>
      <c r="AJ8" s="111"/>
      <c r="AK8" s="111"/>
      <c r="AL8" s="18">
        <v>2013</v>
      </c>
      <c r="AM8" s="27">
        <v>2014</v>
      </c>
    </row>
    <row r="9" spans="2:39" ht="12.75">
      <c r="B9" s="28">
        <v>1</v>
      </c>
      <c r="C9" s="29">
        <v>4</v>
      </c>
      <c r="D9" s="120" t="s">
        <v>47</v>
      </c>
      <c r="E9" s="120"/>
      <c r="F9" s="120"/>
      <c r="G9" s="30"/>
      <c r="H9" s="31">
        <v>37931</v>
      </c>
      <c r="I9" s="31">
        <v>165106</v>
      </c>
      <c r="J9" s="32">
        <v>165107</v>
      </c>
      <c r="K9" s="33"/>
      <c r="L9" s="34">
        <v>16250</v>
      </c>
      <c r="M9" s="35">
        <v>81</v>
      </c>
      <c r="N9" s="35">
        <v>29</v>
      </c>
      <c r="O9" s="35">
        <v>21017</v>
      </c>
      <c r="P9" s="35"/>
      <c r="Q9" s="35"/>
      <c r="R9" s="35">
        <f>SUM(M9:Q9)</f>
        <v>21127</v>
      </c>
      <c r="S9" s="35">
        <f>R9-L9</f>
        <v>4877</v>
      </c>
      <c r="T9" s="33"/>
      <c r="U9" s="35">
        <v>39552</v>
      </c>
      <c r="V9" s="35"/>
      <c r="W9" s="35"/>
      <c r="X9" s="35"/>
      <c r="Y9" s="35"/>
      <c r="Z9" s="35">
        <v>908</v>
      </c>
      <c r="AA9" s="35">
        <v>41865</v>
      </c>
      <c r="AB9" s="35"/>
      <c r="AC9" s="35"/>
      <c r="AD9" s="35"/>
      <c r="AE9" s="35">
        <f>SUM(V9:AD9)</f>
        <v>42773</v>
      </c>
      <c r="AF9" s="35">
        <f>AE9-U9</f>
        <v>3221</v>
      </c>
      <c r="AG9" s="36"/>
      <c r="AH9" s="37">
        <f>L9+U9</f>
        <v>55802</v>
      </c>
      <c r="AI9" s="38">
        <f>R9+AE9</f>
        <v>63900</v>
      </c>
      <c r="AJ9" s="38">
        <f>AI9-AH9</f>
        <v>8098</v>
      </c>
      <c r="AK9" s="39">
        <f>IF(AH9=0,"",AI9/AH9)</f>
        <v>1.1451202465861439</v>
      </c>
      <c r="AL9" s="38">
        <v>93500</v>
      </c>
      <c r="AM9" s="40">
        <v>123700</v>
      </c>
    </row>
    <row r="10" spans="2:39" ht="12.75">
      <c r="B10" s="28">
        <v>2</v>
      </c>
      <c r="C10" s="41">
        <v>1</v>
      </c>
      <c r="D10" s="119" t="s">
        <v>48</v>
      </c>
      <c r="E10" s="119"/>
      <c r="F10" s="119"/>
      <c r="G10" s="42"/>
      <c r="H10" s="43">
        <v>11029</v>
      </c>
      <c r="I10" s="43">
        <v>16310</v>
      </c>
      <c r="J10" s="44">
        <v>16310</v>
      </c>
      <c r="K10" s="33"/>
      <c r="L10" s="45">
        <v>16250</v>
      </c>
      <c r="M10" s="45">
        <v>81</v>
      </c>
      <c r="N10" s="45">
        <v>29</v>
      </c>
      <c r="O10" s="45">
        <v>21017</v>
      </c>
      <c r="P10" s="45"/>
      <c r="Q10" s="45"/>
      <c r="R10" s="45">
        <f>SUM(M10:Q10)</f>
        <v>21127</v>
      </c>
      <c r="S10" s="45">
        <f>R10-L10</f>
        <v>4877</v>
      </c>
      <c r="T10" s="33"/>
      <c r="U10" s="45">
        <v>1500</v>
      </c>
      <c r="V10" s="45"/>
      <c r="W10" s="45"/>
      <c r="X10" s="45"/>
      <c r="Y10" s="45"/>
      <c r="Z10" s="45">
        <v>908</v>
      </c>
      <c r="AA10" s="45"/>
      <c r="AB10" s="45"/>
      <c r="AC10" s="45"/>
      <c r="AD10" s="45"/>
      <c r="AE10" s="45">
        <f>SUM(V10:AD10)</f>
        <v>908</v>
      </c>
      <c r="AF10" s="45">
        <f>AE10-U10</f>
        <v>-592</v>
      </c>
      <c r="AG10" s="36"/>
      <c r="AH10" s="46">
        <f>L10+U10</f>
        <v>17750</v>
      </c>
      <c r="AI10" s="47">
        <f>R10+AE10</f>
        <v>22035</v>
      </c>
      <c r="AJ10" s="47">
        <f>AI10-AH10</f>
        <v>4285</v>
      </c>
      <c r="AK10" s="48">
        <f>IF(AH10=0,"",AI10/AH10)</f>
        <v>1.2414084507042253</v>
      </c>
      <c r="AL10" s="47">
        <v>23500</v>
      </c>
      <c r="AM10" s="49">
        <v>23700</v>
      </c>
    </row>
    <row r="11" spans="2:39" ht="12.75">
      <c r="B11" s="28">
        <v>3</v>
      </c>
      <c r="C11" s="41">
        <v>2</v>
      </c>
      <c r="D11" s="119" t="s">
        <v>49</v>
      </c>
      <c r="E11" s="119"/>
      <c r="F11" s="119"/>
      <c r="G11" s="42"/>
      <c r="H11" s="43">
        <v>26902</v>
      </c>
      <c r="I11" s="43">
        <v>148796</v>
      </c>
      <c r="J11" s="44">
        <v>148797</v>
      </c>
      <c r="K11" s="33"/>
      <c r="L11" s="45"/>
      <c r="M11" s="45"/>
      <c r="N11" s="45"/>
      <c r="O11" s="45"/>
      <c r="P11" s="45"/>
      <c r="Q11" s="45"/>
      <c r="R11" s="45">
        <f>SUM(M11:Q11)</f>
        <v>0</v>
      </c>
      <c r="S11" s="45">
        <f>R11-L11</f>
        <v>0</v>
      </c>
      <c r="T11" s="33"/>
      <c r="U11" s="45">
        <v>38052</v>
      </c>
      <c r="V11" s="45"/>
      <c r="W11" s="45"/>
      <c r="X11" s="45"/>
      <c r="Y11" s="45"/>
      <c r="Z11" s="45"/>
      <c r="AA11" s="45">
        <v>41865</v>
      </c>
      <c r="AB11" s="45"/>
      <c r="AC11" s="45"/>
      <c r="AD11" s="45"/>
      <c r="AE11" s="45">
        <f>SUM(V11:AD11)</f>
        <v>41865</v>
      </c>
      <c r="AF11" s="45">
        <f>AE11-U11</f>
        <v>3813</v>
      </c>
      <c r="AG11" s="36"/>
      <c r="AH11" s="46">
        <f>L11+U11</f>
        <v>38052</v>
      </c>
      <c r="AI11" s="47">
        <f>R11+AE11</f>
        <v>41865</v>
      </c>
      <c r="AJ11" s="47">
        <f>AI11-AH11</f>
        <v>3813</v>
      </c>
      <c r="AK11" s="48">
        <f>IF(AH11=0,"",AI11/AH11)</f>
        <v>1.1002049826553137</v>
      </c>
      <c r="AL11" s="47">
        <v>70000</v>
      </c>
      <c r="AM11" s="49">
        <v>100000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D10:F10"/>
    <mergeCell ref="D11:F11"/>
    <mergeCell ref="AB7:AB8"/>
    <mergeCell ref="AC7:AC8"/>
    <mergeCell ref="AD7:AD8"/>
    <mergeCell ref="N7:N8"/>
    <mergeCell ref="O7:O8"/>
    <mergeCell ref="P7:P8"/>
    <mergeCell ref="Q7:Q8"/>
    <mergeCell ref="W7:W8"/>
    <mergeCell ref="X7:X8"/>
    <mergeCell ref="Y7:Y8"/>
    <mergeCell ref="Z7:Z8"/>
    <mergeCell ref="AA7:AA8"/>
    <mergeCell ref="D9:F9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D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10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9.00390625" style="0" customWidth="1"/>
    <col min="28" max="30" width="0" style="0" hidden="1" customWidth="1"/>
    <col min="31" max="31" width="8.8515625" style="0" customWidth="1"/>
    <col min="32" max="32" width="8.7109375" style="0" customWidth="1"/>
    <col min="33" max="33" width="0.71875" style="0" customWidth="1"/>
    <col min="34" max="34" width="10.140625" style="0" customWidth="1"/>
    <col min="35" max="36" width="9.28125" style="0" customWidth="1"/>
    <col min="37" max="37" width="10.00390625" style="0" customWidth="1"/>
    <col min="38" max="39" width="9.28125" style="0" customWidth="1"/>
  </cols>
  <sheetData>
    <row r="1" ht="12.75" collapsed="1">
      <c r="A1" t="s">
        <v>127</v>
      </c>
    </row>
    <row r="2" ht="15.75">
      <c r="B2" s="1" t="s">
        <v>50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41274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41274</v>
      </c>
      <c r="AG7" s="15"/>
      <c r="AH7" s="16" t="s">
        <v>10</v>
      </c>
      <c r="AI7" s="17" t="s">
        <v>10</v>
      </c>
      <c r="AJ7" s="111">
        <v>41274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2009</v>
      </c>
      <c r="H8" s="23">
        <v>2010</v>
      </c>
      <c r="I8" s="23">
        <v>2011</v>
      </c>
      <c r="J8" s="24">
        <v>2011</v>
      </c>
      <c r="K8" s="12"/>
      <c r="L8" s="25">
        <v>2012</v>
      </c>
      <c r="M8" s="116"/>
      <c r="N8" s="116"/>
      <c r="O8" s="116"/>
      <c r="P8" s="116"/>
      <c r="Q8" s="116"/>
      <c r="R8" s="116"/>
      <c r="S8" s="118"/>
      <c r="T8" s="12"/>
      <c r="U8" s="25">
        <v>2012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2012</v>
      </c>
      <c r="AI8" s="18">
        <v>2012</v>
      </c>
      <c r="AJ8" s="111"/>
      <c r="AK8" s="111"/>
      <c r="AL8" s="18">
        <v>2013</v>
      </c>
      <c r="AM8" s="27">
        <v>2014</v>
      </c>
    </row>
    <row r="9" spans="2:39" ht="12.75">
      <c r="B9" s="28">
        <v>1</v>
      </c>
      <c r="C9" s="29">
        <v>5</v>
      </c>
      <c r="D9" s="120" t="s">
        <v>51</v>
      </c>
      <c r="E9" s="120"/>
      <c r="F9" s="120"/>
      <c r="G9" s="30"/>
      <c r="H9" s="31">
        <v>1019469</v>
      </c>
      <c r="I9" s="31">
        <v>512565</v>
      </c>
      <c r="J9" s="32">
        <v>529768</v>
      </c>
      <c r="K9" s="33"/>
      <c r="L9" s="34">
        <v>488065</v>
      </c>
      <c r="M9" s="35">
        <v>304696</v>
      </c>
      <c r="N9" s="35">
        <v>110309</v>
      </c>
      <c r="O9" s="35">
        <v>84129</v>
      </c>
      <c r="P9" s="35">
        <v>5026</v>
      </c>
      <c r="Q9" s="35"/>
      <c r="R9" s="35">
        <f aca="true" t="shared" si="0" ref="R9:R15">SUM(M9:Q9)</f>
        <v>504160</v>
      </c>
      <c r="S9" s="35">
        <f aca="true" t="shared" si="1" ref="S9:S15">R9-L9</f>
        <v>16095</v>
      </c>
      <c r="T9" s="33"/>
      <c r="U9" s="35"/>
      <c r="V9" s="35"/>
      <c r="W9" s="35"/>
      <c r="X9" s="35"/>
      <c r="Y9" s="35"/>
      <c r="Z9" s="35"/>
      <c r="AA9" s="35">
        <v>103754</v>
      </c>
      <c r="AB9" s="35"/>
      <c r="AC9" s="35"/>
      <c r="AD9" s="35"/>
      <c r="AE9" s="35">
        <f aca="true" t="shared" si="2" ref="AE9:AE15">SUM(V9:AD9)</f>
        <v>103754</v>
      </c>
      <c r="AF9" s="35">
        <f aca="true" t="shared" si="3" ref="AF9:AF15">AE9-U9</f>
        <v>103754</v>
      </c>
      <c r="AG9" s="36"/>
      <c r="AH9" s="37">
        <f aca="true" t="shared" si="4" ref="AH9:AH15">L9+U9</f>
        <v>488065</v>
      </c>
      <c r="AI9" s="38">
        <f aca="true" t="shared" si="5" ref="AI9:AI15">R9+AE9</f>
        <v>607914</v>
      </c>
      <c r="AJ9" s="38">
        <f aca="true" t="shared" si="6" ref="AJ9:AJ15">AI9-AH9</f>
        <v>119849</v>
      </c>
      <c r="AK9" s="39">
        <f aca="true" t="shared" si="7" ref="AK9:AK15">IF(AH9=0,"",AI9/AH9)</f>
        <v>1.2455595053937487</v>
      </c>
      <c r="AL9" s="38">
        <v>480000</v>
      </c>
      <c r="AM9" s="40">
        <v>480000</v>
      </c>
    </row>
    <row r="10" spans="2:39" ht="12.75">
      <c r="B10" s="28">
        <v>2</v>
      </c>
      <c r="C10" s="41">
        <v>1</v>
      </c>
      <c r="D10" s="119" t="s">
        <v>52</v>
      </c>
      <c r="E10" s="119"/>
      <c r="F10" s="119"/>
      <c r="G10" s="42"/>
      <c r="H10" s="43">
        <v>84059</v>
      </c>
      <c r="I10" s="43">
        <v>85156</v>
      </c>
      <c r="J10" s="44">
        <v>89697</v>
      </c>
      <c r="K10" s="33"/>
      <c r="L10" s="45">
        <v>86635</v>
      </c>
      <c r="M10" s="45">
        <v>56596</v>
      </c>
      <c r="N10" s="45">
        <v>20334</v>
      </c>
      <c r="O10" s="45">
        <v>8905</v>
      </c>
      <c r="P10" s="45">
        <v>160</v>
      </c>
      <c r="Q10" s="45"/>
      <c r="R10" s="45">
        <f t="shared" si="0"/>
        <v>85995</v>
      </c>
      <c r="S10" s="45">
        <f t="shared" si="1"/>
        <v>-640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86635</v>
      </c>
      <c r="AI10" s="47">
        <f t="shared" si="5"/>
        <v>85995</v>
      </c>
      <c r="AJ10" s="47">
        <f t="shared" si="6"/>
        <v>-640</v>
      </c>
      <c r="AK10" s="48">
        <f t="shared" si="7"/>
        <v>0.9926126854042824</v>
      </c>
      <c r="AL10" s="47">
        <v>90089</v>
      </c>
      <c r="AM10" s="49">
        <v>90089</v>
      </c>
    </row>
    <row r="11" spans="2:39" ht="12.75">
      <c r="B11" s="28">
        <v>3</v>
      </c>
      <c r="C11" s="41">
        <v>2</v>
      </c>
      <c r="D11" s="119" t="s">
        <v>53</v>
      </c>
      <c r="E11" s="119"/>
      <c r="F11" s="119"/>
      <c r="G11" s="42"/>
      <c r="H11" s="43">
        <v>886501</v>
      </c>
      <c r="I11" s="43">
        <v>390509</v>
      </c>
      <c r="J11" s="44">
        <v>390625</v>
      </c>
      <c r="K11" s="33"/>
      <c r="L11" s="45">
        <v>354530</v>
      </c>
      <c r="M11" s="45">
        <v>218858</v>
      </c>
      <c r="N11" s="45">
        <v>79140</v>
      </c>
      <c r="O11" s="45">
        <v>64781</v>
      </c>
      <c r="P11" s="45">
        <v>4806</v>
      </c>
      <c r="Q11" s="45"/>
      <c r="R11" s="45">
        <f t="shared" si="0"/>
        <v>367585</v>
      </c>
      <c r="S11" s="45">
        <f t="shared" si="1"/>
        <v>13055</v>
      </c>
      <c r="T11" s="33"/>
      <c r="U11" s="45"/>
      <c r="V11" s="45"/>
      <c r="W11" s="45"/>
      <c r="X11" s="45"/>
      <c r="Y11" s="45"/>
      <c r="Z11" s="45"/>
      <c r="AA11" s="45">
        <v>103754</v>
      </c>
      <c r="AB11" s="45"/>
      <c r="AC11" s="45"/>
      <c r="AD11" s="45"/>
      <c r="AE11" s="45">
        <f t="shared" si="2"/>
        <v>103754</v>
      </c>
      <c r="AF11" s="45">
        <f t="shared" si="3"/>
        <v>103754</v>
      </c>
      <c r="AG11" s="36"/>
      <c r="AH11" s="46">
        <f t="shared" si="4"/>
        <v>354530</v>
      </c>
      <c r="AI11" s="47">
        <f t="shared" si="5"/>
        <v>471339</v>
      </c>
      <c r="AJ11" s="47">
        <f t="shared" si="6"/>
        <v>116809</v>
      </c>
      <c r="AK11" s="48">
        <f t="shared" si="7"/>
        <v>1.3294756438101147</v>
      </c>
      <c r="AL11" s="47">
        <v>349062</v>
      </c>
      <c r="AM11" s="49">
        <v>349062</v>
      </c>
    </row>
    <row r="12" spans="2:39" ht="12.75">
      <c r="B12" s="28">
        <v>4</v>
      </c>
      <c r="C12" s="50">
        <v>1</v>
      </c>
      <c r="D12" s="121" t="s">
        <v>54</v>
      </c>
      <c r="E12" s="121"/>
      <c r="F12" s="121"/>
      <c r="G12" s="51"/>
      <c r="H12" s="52">
        <v>886501</v>
      </c>
      <c r="I12" s="52">
        <v>52302</v>
      </c>
      <c r="J12" s="53">
        <v>52302</v>
      </c>
      <c r="K12" s="33"/>
      <c r="L12" s="54">
        <v>716</v>
      </c>
      <c r="M12" s="54"/>
      <c r="N12" s="54"/>
      <c r="O12" s="54">
        <v>666</v>
      </c>
      <c r="P12" s="54"/>
      <c r="Q12" s="54"/>
      <c r="R12" s="54">
        <f t="shared" si="0"/>
        <v>666</v>
      </c>
      <c r="S12" s="54">
        <f t="shared" si="1"/>
        <v>-50</v>
      </c>
      <c r="T12" s="33"/>
      <c r="U12" s="54"/>
      <c r="V12" s="54"/>
      <c r="W12" s="54"/>
      <c r="X12" s="54"/>
      <c r="Y12" s="54"/>
      <c r="Z12" s="54"/>
      <c r="AA12" s="54">
        <v>103754</v>
      </c>
      <c r="AB12" s="54"/>
      <c r="AC12" s="54"/>
      <c r="AD12" s="54"/>
      <c r="AE12" s="54">
        <f t="shared" si="2"/>
        <v>103754</v>
      </c>
      <c r="AF12" s="54">
        <f t="shared" si="3"/>
        <v>103754</v>
      </c>
      <c r="AG12" s="33"/>
      <c r="AH12" s="55">
        <f t="shared" si="4"/>
        <v>716</v>
      </c>
      <c r="AI12" s="56">
        <f t="shared" si="5"/>
        <v>104420</v>
      </c>
      <c r="AJ12" s="56">
        <f t="shared" si="6"/>
        <v>103704</v>
      </c>
      <c r="AK12" s="57">
        <f t="shared" si="7"/>
        <v>145.83798882681563</v>
      </c>
      <c r="AL12" s="56">
        <v>400</v>
      </c>
      <c r="AM12" s="58">
        <v>400</v>
      </c>
    </row>
    <row r="13" spans="2:39" ht="12.75">
      <c r="B13" s="28">
        <v>5</v>
      </c>
      <c r="C13" s="50">
        <v>2</v>
      </c>
      <c r="D13" s="121" t="s">
        <v>55</v>
      </c>
      <c r="E13" s="121"/>
      <c r="F13" s="121"/>
      <c r="G13" s="51"/>
      <c r="H13" s="52"/>
      <c r="I13" s="52">
        <v>338207</v>
      </c>
      <c r="J13" s="53">
        <v>338323</v>
      </c>
      <c r="K13" s="33"/>
      <c r="L13" s="54">
        <v>353814</v>
      </c>
      <c r="M13" s="54">
        <v>218858</v>
      </c>
      <c r="N13" s="54">
        <v>79140</v>
      </c>
      <c r="O13" s="54">
        <v>64115</v>
      </c>
      <c r="P13" s="54">
        <v>4806</v>
      </c>
      <c r="Q13" s="54"/>
      <c r="R13" s="54">
        <f t="shared" si="0"/>
        <v>366919</v>
      </c>
      <c r="S13" s="54">
        <f t="shared" si="1"/>
        <v>13105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353814</v>
      </c>
      <c r="AI13" s="56">
        <f t="shared" si="5"/>
        <v>366919</v>
      </c>
      <c r="AJ13" s="56">
        <f t="shared" si="6"/>
        <v>13105</v>
      </c>
      <c r="AK13" s="57">
        <f t="shared" si="7"/>
        <v>1.0370392353044255</v>
      </c>
      <c r="AL13" s="56">
        <v>348662</v>
      </c>
      <c r="AM13" s="58">
        <v>348662</v>
      </c>
    </row>
    <row r="14" spans="2:39" ht="12.75">
      <c r="B14" s="28">
        <v>6</v>
      </c>
      <c r="C14" s="41">
        <v>3</v>
      </c>
      <c r="D14" s="119" t="s">
        <v>56</v>
      </c>
      <c r="E14" s="119"/>
      <c r="F14" s="119"/>
      <c r="G14" s="42"/>
      <c r="H14" s="43">
        <v>48909</v>
      </c>
      <c r="I14" s="43">
        <v>36900</v>
      </c>
      <c r="J14" s="44">
        <v>49446</v>
      </c>
      <c r="K14" s="33"/>
      <c r="L14" s="45">
        <v>46900</v>
      </c>
      <c r="M14" s="45">
        <v>27242</v>
      </c>
      <c r="N14" s="45">
        <v>9998</v>
      </c>
      <c r="O14" s="45">
        <v>10420</v>
      </c>
      <c r="P14" s="45">
        <v>60</v>
      </c>
      <c r="Q14" s="45"/>
      <c r="R14" s="45">
        <f t="shared" si="0"/>
        <v>47720</v>
      </c>
      <c r="S14" s="45">
        <f t="shared" si="1"/>
        <v>820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46900</v>
      </c>
      <c r="AI14" s="47">
        <f t="shared" si="5"/>
        <v>47720</v>
      </c>
      <c r="AJ14" s="47">
        <f t="shared" si="6"/>
        <v>820</v>
      </c>
      <c r="AK14" s="48">
        <f t="shared" si="7"/>
        <v>1.0174840085287846</v>
      </c>
      <c r="AL14" s="47">
        <v>40849</v>
      </c>
      <c r="AM14" s="49">
        <v>40849</v>
      </c>
    </row>
    <row r="15" spans="2:39" ht="12.75">
      <c r="B15" s="28">
        <v>7</v>
      </c>
      <c r="C15" s="41">
        <v>4</v>
      </c>
      <c r="D15" s="119" t="s">
        <v>57</v>
      </c>
      <c r="E15" s="119"/>
      <c r="F15" s="119"/>
      <c r="G15" s="42"/>
      <c r="H15" s="43"/>
      <c r="I15" s="43"/>
      <c r="J15" s="44"/>
      <c r="K15" s="33"/>
      <c r="L15" s="45"/>
      <c r="M15" s="45">
        <v>2000</v>
      </c>
      <c r="N15" s="45">
        <v>837</v>
      </c>
      <c r="O15" s="45">
        <v>23</v>
      </c>
      <c r="P15" s="45"/>
      <c r="Q15" s="45"/>
      <c r="R15" s="45">
        <f t="shared" si="0"/>
        <v>2860</v>
      </c>
      <c r="S15" s="45">
        <f t="shared" si="1"/>
        <v>2860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0</v>
      </c>
      <c r="AI15" s="47">
        <f t="shared" si="5"/>
        <v>2860</v>
      </c>
      <c r="AJ15" s="47">
        <f t="shared" si="6"/>
        <v>2860</v>
      </c>
      <c r="AK15" s="48">
        <f t="shared" si="7"/>
      </c>
      <c r="AL15" s="47"/>
      <c r="AM15" s="49"/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D15:F15"/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71093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6" width="7.7109375" style="0" customWidth="1"/>
    <col min="27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58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41274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41274</v>
      </c>
      <c r="AG7" s="15"/>
      <c r="AH7" s="16" t="s">
        <v>10</v>
      </c>
      <c r="AI7" s="17" t="s">
        <v>10</v>
      </c>
      <c r="AJ7" s="111">
        <v>41274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2009</v>
      </c>
      <c r="H8" s="23">
        <v>2010</v>
      </c>
      <c r="I8" s="23">
        <v>2011</v>
      </c>
      <c r="J8" s="24">
        <v>2011</v>
      </c>
      <c r="K8" s="12"/>
      <c r="L8" s="25">
        <v>2012</v>
      </c>
      <c r="M8" s="116"/>
      <c r="N8" s="116"/>
      <c r="O8" s="116"/>
      <c r="P8" s="116"/>
      <c r="Q8" s="116"/>
      <c r="R8" s="116"/>
      <c r="S8" s="118"/>
      <c r="T8" s="12"/>
      <c r="U8" s="25">
        <v>2012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2012</v>
      </c>
      <c r="AI8" s="18">
        <v>2012</v>
      </c>
      <c r="AJ8" s="111"/>
      <c r="AK8" s="111"/>
      <c r="AL8" s="18">
        <v>2013</v>
      </c>
      <c r="AM8" s="27">
        <v>2014</v>
      </c>
    </row>
    <row r="9" spans="2:39" ht="12.75">
      <c r="B9" s="28">
        <v>1</v>
      </c>
      <c r="C9" s="29">
        <v>6</v>
      </c>
      <c r="D9" s="120" t="s">
        <v>59</v>
      </c>
      <c r="E9" s="120"/>
      <c r="F9" s="120"/>
      <c r="G9" s="30"/>
      <c r="H9" s="31">
        <v>11296</v>
      </c>
      <c r="I9" s="31">
        <v>10815</v>
      </c>
      <c r="J9" s="32">
        <v>10815</v>
      </c>
      <c r="K9" s="33"/>
      <c r="L9" s="34">
        <v>15194</v>
      </c>
      <c r="M9" s="35"/>
      <c r="N9" s="35"/>
      <c r="O9" s="35">
        <v>5112</v>
      </c>
      <c r="P9" s="35">
        <v>8304</v>
      </c>
      <c r="Q9" s="35"/>
      <c r="R9" s="35">
        <f>SUM(M9:Q9)</f>
        <v>13416</v>
      </c>
      <c r="S9" s="35">
        <f>R9-L9</f>
        <v>-1778</v>
      </c>
      <c r="T9" s="33"/>
      <c r="U9" s="35">
        <v>480</v>
      </c>
      <c r="V9" s="35"/>
      <c r="W9" s="35"/>
      <c r="X9" s="35"/>
      <c r="Y9" s="35"/>
      <c r="Z9" s="35">
        <v>480</v>
      </c>
      <c r="AA9" s="35"/>
      <c r="AB9" s="35"/>
      <c r="AC9" s="35"/>
      <c r="AD9" s="35"/>
      <c r="AE9" s="35">
        <f>SUM(V9:AD9)</f>
        <v>480</v>
      </c>
      <c r="AF9" s="35">
        <f>AE9-U9</f>
        <v>0</v>
      </c>
      <c r="AG9" s="36"/>
      <c r="AH9" s="37">
        <f>L9+U9</f>
        <v>15674</v>
      </c>
      <c r="AI9" s="38">
        <f>R9+AE9</f>
        <v>13896</v>
      </c>
      <c r="AJ9" s="38">
        <f>AI9-AH9</f>
        <v>-1778</v>
      </c>
      <c r="AK9" s="39">
        <f>IF(AH9=0,"",AI9/AH9)</f>
        <v>0.8865637361235167</v>
      </c>
      <c r="AL9" s="38">
        <v>12500</v>
      </c>
      <c r="AM9" s="40">
        <v>12600</v>
      </c>
    </row>
    <row r="10" spans="2:39" ht="12.75">
      <c r="B10" s="28">
        <v>2</v>
      </c>
      <c r="C10" s="41">
        <v>1</v>
      </c>
      <c r="D10" s="119" t="s">
        <v>60</v>
      </c>
      <c r="E10" s="119"/>
      <c r="F10" s="119"/>
      <c r="G10" s="42"/>
      <c r="H10" s="43">
        <v>8906</v>
      </c>
      <c r="I10" s="43">
        <v>10448</v>
      </c>
      <c r="J10" s="44">
        <v>10448</v>
      </c>
      <c r="K10" s="33"/>
      <c r="L10" s="45">
        <v>12906</v>
      </c>
      <c r="M10" s="45"/>
      <c r="N10" s="45"/>
      <c r="O10" s="45">
        <v>3824</v>
      </c>
      <c r="P10" s="45">
        <v>7304</v>
      </c>
      <c r="Q10" s="45"/>
      <c r="R10" s="45">
        <f>SUM(M10:Q10)</f>
        <v>11128</v>
      </c>
      <c r="S10" s="45">
        <f>R10-L10</f>
        <v>-1778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12906</v>
      </c>
      <c r="AI10" s="47">
        <f>R10+AE10</f>
        <v>11128</v>
      </c>
      <c r="AJ10" s="47">
        <f>AI10-AH10</f>
        <v>-1778</v>
      </c>
      <c r="AK10" s="48">
        <f>IF(AH10=0,"",AI10/AH10)</f>
        <v>0.8622346195567953</v>
      </c>
      <c r="AL10" s="47">
        <v>10000</v>
      </c>
      <c r="AM10" s="49">
        <v>10100</v>
      </c>
    </row>
    <row r="11" spans="2:39" ht="12.75">
      <c r="B11" s="28">
        <v>3</v>
      </c>
      <c r="C11" s="41">
        <v>2</v>
      </c>
      <c r="D11" s="119" t="s">
        <v>61</v>
      </c>
      <c r="E11" s="119"/>
      <c r="F11" s="119"/>
      <c r="G11" s="42"/>
      <c r="H11" s="43">
        <v>500</v>
      </c>
      <c r="I11" s="43">
        <v>200</v>
      </c>
      <c r="J11" s="44">
        <v>200</v>
      </c>
      <c r="K11" s="33"/>
      <c r="L11" s="45">
        <v>1000</v>
      </c>
      <c r="M11" s="45"/>
      <c r="N11" s="45"/>
      <c r="O11" s="45"/>
      <c r="P11" s="45">
        <v>1000</v>
      </c>
      <c r="Q11" s="45"/>
      <c r="R11" s="45">
        <f>SUM(M11:Q11)</f>
        <v>1000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1000</v>
      </c>
      <c r="AI11" s="47">
        <f>R11+AE11</f>
        <v>1000</v>
      </c>
      <c r="AJ11" s="47">
        <f>AI11-AH11</f>
        <v>0</v>
      </c>
      <c r="AK11" s="48">
        <f>IF(AH11=0,"",AI11/AH11)</f>
        <v>1</v>
      </c>
      <c r="AL11" s="47">
        <v>1000</v>
      </c>
      <c r="AM11" s="49">
        <v>1000</v>
      </c>
    </row>
    <row r="12" spans="2:39" ht="12.75">
      <c r="B12" s="28">
        <v>4</v>
      </c>
      <c r="C12" s="41">
        <v>3</v>
      </c>
      <c r="D12" s="119" t="s">
        <v>62</v>
      </c>
      <c r="E12" s="119"/>
      <c r="F12" s="119"/>
      <c r="G12" s="42"/>
      <c r="H12" s="43">
        <v>1890</v>
      </c>
      <c r="I12" s="43">
        <v>167</v>
      </c>
      <c r="J12" s="44">
        <v>167</v>
      </c>
      <c r="K12" s="33"/>
      <c r="L12" s="45">
        <v>500</v>
      </c>
      <c r="M12" s="45"/>
      <c r="N12" s="45"/>
      <c r="O12" s="45">
        <v>500</v>
      </c>
      <c r="P12" s="45"/>
      <c r="Q12" s="45"/>
      <c r="R12" s="45">
        <f>SUM(M12:Q12)</f>
        <v>500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500</v>
      </c>
      <c r="AI12" s="47">
        <f>R12+AE12</f>
        <v>500</v>
      </c>
      <c r="AJ12" s="47">
        <f>AI12-AH12</f>
        <v>0</v>
      </c>
      <c r="AK12" s="48">
        <f>IF(AH12=0,"",AI12/AH12)</f>
        <v>1</v>
      </c>
      <c r="AL12" s="47">
        <v>500</v>
      </c>
      <c r="AM12" s="49">
        <v>500</v>
      </c>
    </row>
    <row r="13" spans="2:39" ht="12.75">
      <c r="B13" s="28">
        <v>5</v>
      </c>
      <c r="C13" s="41">
        <v>4</v>
      </c>
      <c r="D13" s="119" t="s">
        <v>63</v>
      </c>
      <c r="E13" s="119"/>
      <c r="F13" s="119"/>
      <c r="G13" s="42"/>
      <c r="H13" s="43"/>
      <c r="I13" s="43"/>
      <c r="J13" s="44"/>
      <c r="K13" s="33"/>
      <c r="L13" s="45">
        <v>788</v>
      </c>
      <c r="M13" s="45"/>
      <c r="N13" s="45"/>
      <c r="O13" s="45">
        <v>788</v>
      </c>
      <c r="P13" s="45"/>
      <c r="Q13" s="45"/>
      <c r="R13" s="45">
        <f>SUM(M13:Q13)</f>
        <v>788</v>
      </c>
      <c r="S13" s="45">
        <f>R13-L13</f>
        <v>0</v>
      </c>
      <c r="T13" s="33"/>
      <c r="U13" s="45">
        <v>480</v>
      </c>
      <c r="V13" s="45"/>
      <c r="W13" s="45"/>
      <c r="X13" s="45"/>
      <c r="Y13" s="45"/>
      <c r="Z13" s="45">
        <v>480</v>
      </c>
      <c r="AA13" s="45"/>
      <c r="AB13" s="45"/>
      <c r="AC13" s="45"/>
      <c r="AD13" s="45"/>
      <c r="AE13" s="45">
        <f>SUM(V13:AD13)</f>
        <v>480</v>
      </c>
      <c r="AF13" s="45">
        <f>AE13-U13</f>
        <v>0</v>
      </c>
      <c r="AG13" s="36"/>
      <c r="AH13" s="46">
        <f>L13+U13</f>
        <v>1268</v>
      </c>
      <c r="AI13" s="47">
        <f>R13+AE13</f>
        <v>1268</v>
      </c>
      <c r="AJ13" s="47">
        <f>AI13-AH13</f>
        <v>0</v>
      </c>
      <c r="AK13" s="48">
        <f>IF(AH13=0,"",AI13/AH13)</f>
        <v>1</v>
      </c>
      <c r="AL13" s="47">
        <v>1000</v>
      </c>
      <c r="AM13" s="49">
        <v>1000</v>
      </c>
    </row>
    <row r="14" spans="2:39" ht="12.75">
      <c r="B14" s="59"/>
      <c r="C14" s="59"/>
      <c r="D14" s="59"/>
      <c r="E14" s="59"/>
      <c r="F14" s="59"/>
      <c r="G14" s="59"/>
      <c r="H14" s="59"/>
      <c r="I14" s="59"/>
      <c r="J14" s="59"/>
      <c r="K14" s="3"/>
      <c r="L14" s="59"/>
      <c r="M14" s="59"/>
      <c r="N14" s="59"/>
      <c r="O14" s="59"/>
      <c r="P14" s="59"/>
      <c r="Q14" s="59"/>
      <c r="R14" s="59"/>
      <c r="S14" s="59"/>
      <c r="T14" s="3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2"/>
      <c r="AH14" s="59"/>
      <c r="AI14" s="59"/>
      <c r="AJ14" s="59"/>
      <c r="AK14" s="59"/>
      <c r="AL14" s="59"/>
      <c r="AM14" s="59"/>
    </row>
  </sheetData>
  <sheetProtection/>
  <mergeCells count="33">
    <mergeCell ref="D9:F9"/>
    <mergeCell ref="D10:F10"/>
    <mergeCell ref="D11:F11"/>
    <mergeCell ref="D12:F12"/>
    <mergeCell ref="D13:F13"/>
    <mergeCell ref="AB7:AB8"/>
    <mergeCell ref="AA7:AA8"/>
    <mergeCell ref="N7:N8"/>
    <mergeCell ref="O7:O8"/>
    <mergeCell ref="P7:P8"/>
    <mergeCell ref="AF7:AF8"/>
    <mergeCell ref="AJ7:AJ8"/>
    <mergeCell ref="V7:V8"/>
    <mergeCell ref="W7:W8"/>
    <mergeCell ref="X7:X8"/>
    <mergeCell ref="Y7:Y8"/>
    <mergeCell ref="Z7:Z8"/>
    <mergeCell ref="B4:F5"/>
    <mergeCell ref="M5:R6"/>
    <mergeCell ref="V5:AE6"/>
    <mergeCell ref="AC7:AC8"/>
    <mergeCell ref="AD7:AD8"/>
    <mergeCell ref="AE7:AE8"/>
    <mergeCell ref="AK5:AK8"/>
    <mergeCell ref="B6:B8"/>
    <mergeCell ref="C6:C8"/>
    <mergeCell ref="D6:D8"/>
    <mergeCell ref="E6:E8"/>
    <mergeCell ref="F6:F8"/>
    <mergeCell ref="M7:M8"/>
    <mergeCell ref="Q7:Q8"/>
    <mergeCell ref="R7:R8"/>
    <mergeCell ref="S7:S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C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64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41274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41274</v>
      </c>
      <c r="AG7" s="15"/>
      <c r="AH7" s="16" t="s">
        <v>10</v>
      </c>
      <c r="AI7" s="17" t="s">
        <v>10</v>
      </c>
      <c r="AJ7" s="111">
        <v>41274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2009</v>
      </c>
      <c r="H8" s="23">
        <v>2010</v>
      </c>
      <c r="I8" s="23">
        <v>2011</v>
      </c>
      <c r="J8" s="24">
        <v>2011</v>
      </c>
      <c r="K8" s="12"/>
      <c r="L8" s="25">
        <v>2012</v>
      </c>
      <c r="M8" s="116"/>
      <c r="N8" s="116"/>
      <c r="O8" s="116"/>
      <c r="P8" s="116"/>
      <c r="Q8" s="116"/>
      <c r="R8" s="116"/>
      <c r="S8" s="118"/>
      <c r="T8" s="12"/>
      <c r="U8" s="25">
        <v>2012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2012</v>
      </c>
      <c r="AI8" s="18">
        <v>2012</v>
      </c>
      <c r="AJ8" s="111"/>
      <c r="AK8" s="111"/>
      <c r="AL8" s="18">
        <v>2013</v>
      </c>
      <c r="AM8" s="27">
        <v>2014</v>
      </c>
    </row>
    <row r="9" spans="2:39" ht="12.75">
      <c r="B9" s="28">
        <v>1</v>
      </c>
      <c r="C9" s="29">
        <v>7</v>
      </c>
      <c r="D9" s="120" t="s">
        <v>65</v>
      </c>
      <c r="E9" s="120"/>
      <c r="F9" s="120"/>
      <c r="G9" s="30"/>
      <c r="H9" s="31">
        <v>22771</v>
      </c>
      <c r="I9" s="31">
        <v>16505</v>
      </c>
      <c r="J9" s="32">
        <v>16502</v>
      </c>
      <c r="K9" s="33"/>
      <c r="L9" s="34">
        <v>10203</v>
      </c>
      <c r="M9" s="35"/>
      <c r="N9" s="35"/>
      <c r="O9" s="35">
        <v>9903</v>
      </c>
      <c r="P9" s="35">
        <v>300</v>
      </c>
      <c r="Q9" s="35"/>
      <c r="R9" s="35">
        <f>SUM(M9:Q9)</f>
        <v>10203</v>
      </c>
      <c r="S9" s="35">
        <f>R9-L9</f>
        <v>0</v>
      </c>
      <c r="T9" s="33"/>
      <c r="U9" s="35">
        <v>20062</v>
      </c>
      <c r="V9" s="35"/>
      <c r="W9" s="35"/>
      <c r="X9" s="35">
        <v>2780</v>
      </c>
      <c r="Y9" s="35"/>
      <c r="Z9" s="35"/>
      <c r="AA9" s="35">
        <v>17282</v>
      </c>
      <c r="AB9" s="35"/>
      <c r="AC9" s="35"/>
      <c r="AD9" s="35"/>
      <c r="AE9" s="35">
        <f>SUM(V9:AD9)</f>
        <v>20062</v>
      </c>
      <c r="AF9" s="35">
        <f>AE9-U9</f>
        <v>0</v>
      </c>
      <c r="AG9" s="36"/>
      <c r="AH9" s="37">
        <f>L9+U9</f>
        <v>30265</v>
      </c>
      <c r="AI9" s="38">
        <f>R9+AE9</f>
        <v>30265</v>
      </c>
      <c r="AJ9" s="38">
        <f>AI9-AH9</f>
        <v>0</v>
      </c>
      <c r="AK9" s="39">
        <f>IF(AH9=0,"",AI9/AH9)</f>
        <v>1</v>
      </c>
      <c r="AL9" s="38">
        <v>45000</v>
      </c>
      <c r="AM9" s="40">
        <v>10700</v>
      </c>
    </row>
    <row r="10" spans="2:39" ht="12.75">
      <c r="B10" s="28">
        <v>2</v>
      </c>
      <c r="C10" s="41">
        <v>1</v>
      </c>
      <c r="D10" s="119" t="s">
        <v>66</v>
      </c>
      <c r="E10" s="119"/>
      <c r="F10" s="119"/>
      <c r="G10" s="42"/>
      <c r="H10" s="43">
        <v>19621</v>
      </c>
      <c r="I10" s="43">
        <v>16135</v>
      </c>
      <c r="J10" s="44">
        <v>16132</v>
      </c>
      <c r="K10" s="33"/>
      <c r="L10" s="45">
        <v>8203</v>
      </c>
      <c r="M10" s="45"/>
      <c r="N10" s="45"/>
      <c r="O10" s="45">
        <v>9423</v>
      </c>
      <c r="P10" s="45"/>
      <c r="Q10" s="45"/>
      <c r="R10" s="45">
        <f>SUM(M10:Q10)</f>
        <v>9423</v>
      </c>
      <c r="S10" s="45">
        <f>R10-L10</f>
        <v>1220</v>
      </c>
      <c r="T10" s="33"/>
      <c r="U10" s="45">
        <v>20062</v>
      </c>
      <c r="V10" s="45"/>
      <c r="W10" s="45"/>
      <c r="X10" s="45">
        <v>2780</v>
      </c>
      <c r="Y10" s="45"/>
      <c r="Z10" s="45"/>
      <c r="AA10" s="45">
        <v>17282</v>
      </c>
      <c r="AB10" s="45"/>
      <c r="AC10" s="45"/>
      <c r="AD10" s="45"/>
      <c r="AE10" s="45">
        <f>SUM(V10:AD10)</f>
        <v>20062</v>
      </c>
      <c r="AF10" s="45">
        <f>AE10-U10</f>
        <v>0</v>
      </c>
      <c r="AG10" s="36"/>
      <c r="AH10" s="46">
        <f>L10+U10</f>
        <v>28265</v>
      </c>
      <c r="AI10" s="47">
        <f>R10+AE10</f>
        <v>29485</v>
      </c>
      <c r="AJ10" s="47">
        <f>AI10-AH10</f>
        <v>1220</v>
      </c>
      <c r="AK10" s="48">
        <f>IF(AH10=0,"",AI10/AH10)</f>
        <v>1.0431629223421193</v>
      </c>
      <c r="AL10" s="47">
        <v>43000</v>
      </c>
      <c r="AM10" s="49">
        <v>8700</v>
      </c>
    </row>
    <row r="11" spans="2:39" ht="12.75">
      <c r="B11" s="28">
        <v>3</v>
      </c>
      <c r="C11" s="41">
        <v>2</v>
      </c>
      <c r="D11" s="119" t="s">
        <v>67</v>
      </c>
      <c r="E11" s="119"/>
      <c r="F11" s="119"/>
      <c r="G11" s="42"/>
      <c r="H11" s="43">
        <v>3150</v>
      </c>
      <c r="I11" s="43">
        <v>370</v>
      </c>
      <c r="J11" s="44">
        <v>370</v>
      </c>
      <c r="K11" s="33"/>
      <c r="L11" s="45">
        <v>2000</v>
      </c>
      <c r="M11" s="45"/>
      <c r="N11" s="45"/>
      <c r="O11" s="45">
        <v>480</v>
      </c>
      <c r="P11" s="45">
        <v>300</v>
      </c>
      <c r="Q11" s="45"/>
      <c r="R11" s="45">
        <f>SUM(M11:Q11)</f>
        <v>780</v>
      </c>
      <c r="S11" s="45">
        <f>R11-L11</f>
        <v>-1220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2000</v>
      </c>
      <c r="AI11" s="47">
        <f>R11+AE11</f>
        <v>780</v>
      </c>
      <c r="AJ11" s="47">
        <f>AI11-AH11</f>
        <v>-1220</v>
      </c>
      <c r="AK11" s="48">
        <f>IF(AH11=0,"",AI11/AH11)</f>
        <v>0.39</v>
      </c>
      <c r="AL11" s="47">
        <v>2000</v>
      </c>
      <c r="AM11" s="49">
        <v>2000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D10:F10"/>
    <mergeCell ref="D11:F11"/>
    <mergeCell ref="AB7:AB8"/>
    <mergeCell ref="AC7:AC8"/>
    <mergeCell ref="AD7:AD8"/>
    <mergeCell ref="N7:N8"/>
    <mergeCell ref="O7:O8"/>
    <mergeCell ref="P7:P8"/>
    <mergeCell ref="Q7:Q8"/>
    <mergeCell ref="W7:W8"/>
    <mergeCell ref="X7:X8"/>
    <mergeCell ref="Y7:Y8"/>
    <mergeCell ref="Z7:Z8"/>
    <mergeCell ref="AA7:AA8"/>
    <mergeCell ref="D9:F9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574218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6" width="9.28125" style="0" customWidth="1"/>
    <col min="37" max="37" width="10.140625" style="0" customWidth="1"/>
    <col min="38" max="39" width="9.28125" style="0" customWidth="1"/>
  </cols>
  <sheetData>
    <row r="1" ht="12.75" collapsed="1">
      <c r="A1" t="s">
        <v>127</v>
      </c>
    </row>
    <row r="2" ht="15.75">
      <c r="B2" s="1" t="s">
        <v>68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41274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41274</v>
      </c>
      <c r="AG7" s="15"/>
      <c r="AH7" s="16" t="s">
        <v>10</v>
      </c>
      <c r="AI7" s="17" t="s">
        <v>10</v>
      </c>
      <c r="AJ7" s="111">
        <v>41274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2009</v>
      </c>
      <c r="H8" s="23">
        <v>2010</v>
      </c>
      <c r="I8" s="23">
        <v>2011</v>
      </c>
      <c r="J8" s="24">
        <v>2011</v>
      </c>
      <c r="K8" s="12"/>
      <c r="L8" s="25">
        <v>2012</v>
      </c>
      <c r="M8" s="116"/>
      <c r="N8" s="116"/>
      <c r="O8" s="116"/>
      <c r="P8" s="116"/>
      <c r="Q8" s="116"/>
      <c r="R8" s="116"/>
      <c r="S8" s="118"/>
      <c r="T8" s="12"/>
      <c r="U8" s="25">
        <v>2012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2012</v>
      </c>
      <c r="AI8" s="18">
        <v>2012</v>
      </c>
      <c r="AJ8" s="111"/>
      <c r="AK8" s="111"/>
      <c r="AL8" s="18">
        <v>2013</v>
      </c>
      <c r="AM8" s="27">
        <v>2014</v>
      </c>
    </row>
    <row r="9" spans="2:39" ht="12.75">
      <c r="B9" s="28">
        <v>1</v>
      </c>
      <c r="C9" s="29">
        <v>8</v>
      </c>
      <c r="D9" s="120" t="s">
        <v>69</v>
      </c>
      <c r="E9" s="120"/>
      <c r="F9" s="120"/>
      <c r="G9" s="30"/>
      <c r="H9" s="31">
        <v>29881</v>
      </c>
      <c r="I9" s="31">
        <v>28685</v>
      </c>
      <c r="J9" s="32">
        <v>28685</v>
      </c>
      <c r="K9" s="33"/>
      <c r="L9" s="34">
        <v>22600</v>
      </c>
      <c r="M9" s="35"/>
      <c r="N9" s="35"/>
      <c r="O9" s="35">
        <v>23526</v>
      </c>
      <c r="P9" s="35"/>
      <c r="Q9" s="35"/>
      <c r="R9" s="35">
        <f>SUM(M9:Q9)</f>
        <v>23526</v>
      </c>
      <c r="S9" s="35">
        <f>R9-L9</f>
        <v>926</v>
      </c>
      <c r="T9" s="33"/>
      <c r="U9" s="35">
        <v>16882</v>
      </c>
      <c r="V9" s="35"/>
      <c r="W9" s="35"/>
      <c r="X9" s="35"/>
      <c r="Y9" s="35"/>
      <c r="Z9" s="35">
        <v>8845</v>
      </c>
      <c r="AA9" s="35">
        <v>12283</v>
      </c>
      <c r="AB9" s="35"/>
      <c r="AC9" s="35"/>
      <c r="AD9" s="35"/>
      <c r="AE9" s="35">
        <f>SUM(V9:AD9)</f>
        <v>21128</v>
      </c>
      <c r="AF9" s="35">
        <f>AE9-U9</f>
        <v>4246</v>
      </c>
      <c r="AG9" s="36"/>
      <c r="AH9" s="37">
        <f>L9+U9</f>
        <v>39482</v>
      </c>
      <c r="AI9" s="38">
        <f>R9+AE9</f>
        <v>44654</v>
      </c>
      <c r="AJ9" s="38">
        <f>AI9-AH9</f>
        <v>5172</v>
      </c>
      <c r="AK9" s="39">
        <f>IF(AH9=0,"",AI9/AH9)</f>
        <v>1.1309964034243454</v>
      </c>
      <c r="AL9" s="38">
        <v>30000</v>
      </c>
      <c r="AM9" s="40">
        <v>35000</v>
      </c>
    </row>
    <row r="10" spans="2:39" ht="12.75">
      <c r="B10" s="28">
        <v>2</v>
      </c>
      <c r="C10" s="41">
        <v>1</v>
      </c>
      <c r="D10" s="119" t="s">
        <v>70</v>
      </c>
      <c r="E10" s="119"/>
      <c r="F10" s="119"/>
      <c r="G10" s="42"/>
      <c r="H10" s="43">
        <v>19870</v>
      </c>
      <c r="I10" s="43">
        <v>24538</v>
      </c>
      <c r="J10" s="44">
        <v>24538</v>
      </c>
      <c r="K10" s="33"/>
      <c r="L10" s="45">
        <v>20300</v>
      </c>
      <c r="M10" s="45"/>
      <c r="N10" s="45"/>
      <c r="O10" s="45">
        <v>22286</v>
      </c>
      <c r="P10" s="45"/>
      <c r="Q10" s="45"/>
      <c r="R10" s="45">
        <f>SUM(M10:Q10)</f>
        <v>22286</v>
      </c>
      <c r="S10" s="45">
        <f>R10-L10</f>
        <v>1986</v>
      </c>
      <c r="T10" s="33"/>
      <c r="U10" s="45">
        <v>16037</v>
      </c>
      <c r="V10" s="45"/>
      <c r="W10" s="45"/>
      <c r="X10" s="45"/>
      <c r="Y10" s="45"/>
      <c r="Z10" s="45"/>
      <c r="AA10" s="45">
        <v>12283</v>
      </c>
      <c r="AB10" s="45"/>
      <c r="AC10" s="45"/>
      <c r="AD10" s="45"/>
      <c r="AE10" s="45">
        <f>SUM(V10:AD10)</f>
        <v>12283</v>
      </c>
      <c r="AF10" s="45">
        <f>AE10-U10</f>
        <v>-3754</v>
      </c>
      <c r="AG10" s="36"/>
      <c r="AH10" s="46">
        <f>L10+U10</f>
        <v>36337</v>
      </c>
      <c r="AI10" s="47">
        <f>R10+AE10</f>
        <v>34569</v>
      </c>
      <c r="AJ10" s="47">
        <f>AI10-AH10</f>
        <v>-1768</v>
      </c>
      <c r="AK10" s="48">
        <f>IF(AH10=0,"",AI10/AH10)</f>
        <v>0.9513443597435122</v>
      </c>
      <c r="AL10" s="47">
        <v>27700</v>
      </c>
      <c r="AM10" s="49">
        <v>12700</v>
      </c>
    </row>
    <row r="11" spans="2:39" ht="12.75">
      <c r="B11" s="28">
        <v>3</v>
      </c>
      <c r="C11" s="41">
        <v>2</v>
      </c>
      <c r="D11" s="119" t="s">
        <v>71</v>
      </c>
      <c r="E11" s="119"/>
      <c r="F11" s="119"/>
      <c r="G11" s="42"/>
      <c r="H11" s="43">
        <v>4473</v>
      </c>
      <c r="I11" s="43">
        <v>3669</v>
      </c>
      <c r="J11" s="44">
        <v>3669</v>
      </c>
      <c r="K11" s="33"/>
      <c r="L11" s="45">
        <v>2300</v>
      </c>
      <c r="M11" s="45"/>
      <c r="N11" s="45"/>
      <c r="O11" s="45">
        <v>1240</v>
      </c>
      <c r="P11" s="45"/>
      <c r="Q11" s="45"/>
      <c r="R11" s="45">
        <f>SUM(M11:Q11)</f>
        <v>1240</v>
      </c>
      <c r="S11" s="45">
        <f>R11-L11</f>
        <v>-1060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2300</v>
      </c>
      <c r="AI11" s="47">
        <f>R11+AE11</f>
        <v>1240</v>
      </c>
      <c r="AJ11" s="47">
        <f>AI11-AH11</f>
        <v>-1060</v>
      </c>
      <c r="AK11" s="48">
        <f>IF(AH11=0,"",AI11/AH11)</f>
        <v>0.5391304347826087</v>
      </c>
      <c r="AL11" s="47">
        <v>2300</v>
      </c>
      <c r="AM11" s="49">
        <v>2300</v>
      </c>
    </row>
    <row r="12" spans="2:39" ht="12.75">
      <c r="B12" s="28">
        <v>4</v>
      </c>
      <c r="C12" s="41">
        <v>3</v>
      </c>
      <c r="D12" s="119" t="s">
        <v>72</v>
      </c>
      <c r="E12" s="119"/>
      <c r="F12" s="119"/>
      <c r="G12" s="42"/>
      <c r="H12" s="43">
        <v>5538</v>
      </c>
      <c r="I12" s="43">
        <v>478</v>
      </c>
      <c r="J12" s="44">
        <v>478</v>
      </c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>
        <v>845</v>
      </c>
      <c r="V12" s="45"/>
      <c r="W12" s="45"/>
      <c r="X12" s="45"/>
      <c r="Y12" s="45"/>
      <c r="Z12" s="45">
        <v>8845</v>
      </c>
      <c r="AA12" s="45"/>
      <c r="AB12" s="45"/>
      <c r="AC12" s="45"/>
      <c r="AD12" s="45"/>
      <c r="AE12" s="45">
        <f>SUM(V12:AD12)</f>
        <v>8845</v>
      </c>
      <c r="AF12" s="45">
        <f>AE12-U12</f>
        <v>8000</v>
      </c>
      <c r="AG12" s="36"/>
      <c r="AH12" s="46">
        <f>L12+U12</f>
        <v>845</v>
      </c>
      <c r="AI12" s="47">
        <f>R12+AE12</f>
        <v>8845</v>
      </c>
      <c r="AJ12" s="47">
        <f>AI12-AH12</f>
        <v>8000</v>
      </c>
      <c r="AK12" s="48">
        <f>IF(AH12=0,"",AI12/AH12)</f>
        <v>10.467455621301776</v>
      </c>
      <c r="AL12" s="47"/>
      <c r="AM12" s="49">
        <v>20000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  <mergeCell ref="V7:V8"/>
    <mergeCell ref="W7:W8"/>
    <mergeCell ref="X7:X8"/>
    <mergeCell ref="Y7:Y8"/>
    <mergeCell ref="Z7:Z8"/>
    <mergeCell ref="AA7:AA8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9.421875" style="0" customWidth="1"/>
    <col min="10" max="10" width="9.57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57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127</v>
      </c>
    </row>
    <row r="2" ht="15.75">
      <c r="B2" s="1" t="s">
        <v>73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41274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41274</v>
      </c>
      <c r="AG7" s="15"/>
      <c r="AH7" s="16" t="s">
        <v>10</v>
      </c>
      <c r="AI7" s="17" t="s">
        <v>10</v>
      </c>
      <c r="AJ7" s="111">
        <v>41274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2009</v>
      </c>
      <c r="H8" s="23">
        <v>2010</v>
      </c>
      <c r="I8" s="23">
        <v>2011</v>
      </c>
      <c r="J8" s="24">
        <v>2011</v>
      </c>
      <c r="K8" s="12"/>
      <c r="L8" s="25">
        <v>2012</v>
      </c>
      <c r="M8" s="116"/>
      <c r="N8" s="116"/>
      <c r="O8" s="116"/>
      <c r="P8" s="116"/>
      <c r="Q8" s="116"/>
      <c r="R8" s="116"/>
      <c r="S8" s="118"/>
      <c r="T8" s="12"/>
      <c r="U8" s="25">
        <v>2012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2012</v>
      </c>
      <c r="AI8" s="18">
        <v>2012</v>
      </c>
      <c r="AJ8" s="111"/>
      <c r="AK8" s="111"/>
      <c r="AL8" s="18">
        <v>2013</v>
      </c>
      <c r="AM8" s="27">
        <v>2014</v>
      </c>
    </row>
    <row r="9" spans="2:39" ht="12.75">
      <c r="B9" s="28">
        <v>1</v>
      </c>
      <c r="C9" s="29">
        <v>9</v>
      </c>
      <c r="D9" s="120" t="s">
        <v>74</v>
      </c>
      <c r="E9" s="120"/>
      <c r="F9" s="120"/>
      <c r="G9" s="30"/>
      <c r="H9" s="31">
        <v>3074</v>
      </c>
      <c r="I9" s="31">
        <v>5050</v>
      </c>
      <c r="J9" s="32">
        <v>5049</v>
      </c>
      <c r="K9" s="33"/>
      <c r="L9" s="34">
        <v>12093</v>
      </c>
      <c r="M9" s="35">
        <v>349</v>
      </c>
      <c r="N9" s="35">
        <v>128</v>
      </c>
      <c r="O9" s="35">
        <v>10977</v>
      </c>
      <c r="P9" s="35"/>
      <c r="Q9" s="35"/>
      <c r="R9" s="35">
        <f>SUM(M9:Q9)</f>
        <v>11454</v>
      </c>
      <c r="S9" s="35">
        <f>R9-L9</f>
        <v>-639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12093</v>
      </c>
      <c r="AI9" s="38">
        <f>R9+AE9</f>
        <v>11454</v>
      </c>
      <c r="AJ9" s="38">
        <f>AI9-AH9</f>
        <v>-639</v>
      </c>
      <c r="AK9" s="39">
        <f>IF(AH9=0,"",AI9/AH9)</f>
        <v>0.9471595137682957</v>
      </c>
      <c r="AL9" s="38">
        <v>7500</v>
      </c>
      <c r="AM9" s="40">
        <v>8000</v>
      </c>
    </row>
    <row r="10" spans="2:39" ht="12.75">
      <c r="B10" s="28">
        <v>2</v>
      </c>
      <c r="C10" s="41">
        <v>1</v>
      </c>
      <c r="D10" s="119" t="s">
        <v>75</v>
      </c>
      <c r="E10" s="119"/>
      <c r="F10" s="119"/>
      <c r="G10" s="42"/>
      <c r="H10" s="43">
        <v>3074</v>
      </c>
      <c r="I10" s="43">
        <v>5050</v>
      </c>
      <c r="J10" s="44">
        <v>5049</v>
      </c>
      <c r="K10" s="33"/>
      <c r="L10" s="45">
        <v>7807</v>
      </c>
      <c r="M10" s="45"/>
      <c r="N10" s="45"/>
      <c r="O10" s="45">
        <v>7368</v>
      </c>
      <c r="P10" s="45"/>
      <c r="Q10" s="45"/>
      <c r="R10" s="45">
        <f>SUM(M10:Q10)</f>
        <v>7368</v>
      </c>
      <c r="S10" s="45">
        <f>R10-L10</f>
        <v>-439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7807</v>
      </c>
      <c r="AI10" s="47">
        <f>R10+AE10</f>
        <v>7368</v>
      </c>
      <c r="AJ10" s="47">
        <f>AI10-AH10</f>
        <v>-439</v>
      </c>
      <c r="AK10" s="48">
        <f>IF(AH10=0,"",AI10/AH10)</f>
        <v>0.9437684129627257</v>
      </c>
      <c r="AL10" s="47">
        <v>7300</v>
      </c>
      <c r="AM10" s="49">
        <v>7800</v>
      </c>
    </row>
    <row r="11" spans="2:39" ht="12.75">
      <c r="B11" s="28">
        <v>3</v>
      </c>
      <c r="C11" s="41">
        <v>2</v>
      </c>
      <c r="D11" s="119" t="s">
        <v>76</v>
      </c>
      <c r="E11" s="119"/>
      <c r="F11" s="119"/>
      <c r="G11" s="42"/>
      <c r="H11" s="43"/>
      <c r="I11" s="43"/>
      <c r="J11" s="44"/>
      <c r="K11" s="33"/>
      <c r="L11" s="45">
        <v>4286</v>
      </c>
      <c r="M11" s="45">
        <v>349</v>
      </c>
      <c r="N11" s="45">
        <v>128</v>
      </c>
      <c r="O11" s="45">
        <v>3609</v>
      </c>
      <c r="P11" s="45"/>
      <c r="Q11" s="45"/>
      <c r="R11" s="45">
        <f>SUM(M11:Q11)</f>
        <v>4086</v>
      </c>
      <c r="S11" s="45">
        <f>R11-L11</f>
        <v>-200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4286</v>
      </c>
      <c r="AI11" s="47">
        <f>R11+AE11</f>
        <v>4086</v>
      </c>
      <c r="AJ11" s="47">
        <f>AI11-AH11</f>
        <v>-200</v>
      </c>
      <c r="AK11" s="48">
        <f>IF(AH11=0,"",AI11/AH11)</f>
        <v>0.9533364442370509</v>
      </c>
      <c r="AL11" s="47">
        <v>200</v>
      </c>
      <c r="AM11" s="49">
        <v>200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D10:F10"/>
    <mergeCell ref="D11:F11"/>
    <mergeCell ref="AB7:AB8"/>
    <mergeCell ref="AC7:AC8"/>
    <mergeCell ref="AD7:AD8"/>
    <mergeCell ref="N7:N8"/>
    <mergeCell ref="O7:O8"/>
    <mergeCell ref="P7:P8"/>
    <mergeCell ref="Q7:Q8"/>
    <mergeCell ref="W7:W8"/>
    <mergeCell ref="X7:X8"/>
    <mergeCell ref="Y7:Y8"/>
    <mergeCell ref="Z7:Z8"/>
    <mergeCell ref="AA7:AA8"/>
    <mergeCell ref="D9:F9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F6:F8"/>
    <mergeCell ref="M7:M8"/>
    <mergeCell ref="R7:R8"/>
    <mergeCell ref="S7:S8"/>
    <mergeCell ref="B4:F5"/>
    <mergeCell ref="M5:R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Bugeľ</cp:lastModifiedBy>
  <cp:lastPrinted>2013-02-27T10:11:26Z</cp:lastPrinted>
  <dcterms:modified xsi:type="dcterms:W3CDTF">2013-02-27T10:30:17Z</dcterms:modified>
  <cp:category/>
  <cp:version/>
  <cp:contentType/>
  <cp:contentStatus/>
</cp:coreProperties>
</file>