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<sst xmlns="http://schemas.openxmlformats.org/spreadsheetml/2006/main" count="582" uniqueCount="131">
  <si>
    <t xml:space="preserve">                                                                 </t>
  </si>
  <si>
    <t>ROZPOČET 2008</t>
  </si>
  <si>
    <t>% 
zmena</t>
  </si>
  <si>
    <t>ROZPOČET 2008
(v eur)</t>
  </si>
  <si>
    <t>Bežné výdavky</t>
  </si>
  <si>
    <t>Zmena 
č. 1</t>
  </si>
  <si>
    <t>Upravený rozpočet 2008 
(v eur)</t>
  </si>
  <si>
    <t>Kapitálové výdavky</t>
  </si>
  <si>
    <t>Upravený
ROZPOČET 2008
(v eur)</t>
  </si>
  <si>
    <t>Funkčná klasifikácia</t>
  </si>
  <si>
    <t>Ukazovateľ</t>
  </si>
  <si>
    <t>upravený rozpočet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</si>
  <si>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</si>
  <si>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</si>
  <si>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</si>
  <si>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</si>
  <si>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</si>
  <si>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</si>
  <si>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</si>
  <si>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</si>
  <si>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</si>
  <si>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</si>
  <si>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</si>
  <si>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</si>
  <si>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</si>
  <si>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</si>
  <si>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</si>
  <si>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2011</t>
  </si>
  <si>
    <t>Rozpočet 2011
(v EUR)</t>
  </si>
  <si>
    <t>ROZPOČET 2011
(v EUR)</t>
  </si>
  <si>
    <t>Upravený rozpočet 2011
(v EUR)</t>
  </si>
  <si>
    <t>UPRAVENÝ ROZPOČET 2011
(v EUR)</t>
  </si>
  <si>
    <t>Zmena 30. 6. 2011</t>
  </si>
  <si>
    <t>Plánovanie, manažment a kontrola</t>
  </si>
  <si>
    <t>Manažment obce</t>
  </si>
  <si>
    <t>Komisia ROEP</t>
  </si>
  <si>
    <t>Územný plán rozvoja obce</t>
  </si>
  <si>
    <t>Členstvo obce v samosprávnych orgánoch a združeniach</t>
  </si>
  <si>
    <t>Propagácia a prezentácia obce</t>
  </si>
  <si>
    <t>Sčítanie obyvateľov, domov a bytov 2011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</si>
  <si>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</si>
  <si>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</si>
  <si>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</si>
  <si>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</si>
  <si>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</si>
  <si>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</si>
  <si>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</si>
  <si>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</si>
  <si>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</si>
  <si>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</si>
  <si>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</si>
  <si>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</si>
  <si>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</si>
  <si>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</si>
  <si>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</si>
  <si>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</si>
  <si>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</si>
  <si>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</si>
  <si>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</si>
  <si>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</si>
  <si>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</si>
  <si>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</si>
  <si>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</si>
  <si>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PROGRAM 6: ŠPORT</t>
  </si>
  <si>
    <t>Šport</t>
  </si>
  <si>
    <t>TJ SOKOL Zubrohlava</t>
  </si>
  <si>
    <t>Podpora úspešných športovcov</t>
  </si>
  <si>
    <t>Klzisko</t>
  </si>
  <si>
    <t>Detské ihrisko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</si>
  <si>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</si>
  <si>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</si>
  <si>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</si>
  <si>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</si>
  <si>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</si>
  <si>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</si>
  <si>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</si>
  <si>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Rekonštrukcia a modernizácia verejného osvetlenia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</si>
  <si>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</si>
  <si>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</si>
  <si>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</si>
  <si>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</si>
  <si>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</si>
  <si>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</si>
  <si>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</si>
  <si>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</si>
  <si>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</si>
  <si>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</si>
  <si>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</si>
  <si>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</si>
  <si>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Jednorázová sociálna výpomoc</t>
  </si>
  <si>
    <t>Aktivačné práce</t>
  </si>
  <si>
    <t>Rozpočet - sumarizácia</t>
  </si>
  <si>
    <t>Rozpočet rok 2010</t>
  </si>
  <si>
    <t>Rozpočet rok 2011</t>
  </si>
  <si>
    <t>Index 11/10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</si>
  <si>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</si>
  <si>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</si>
  <si>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</si>
  <si>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</si>
  <si>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</si>
  <si>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</si>
  <si>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</si>
  <si>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</si>
  <si>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</si>
  <si>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</si>
  <si>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</si>
  <si>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</si>
  <si>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</si>
  <si>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</si>
  <si>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</si>
  <si>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</si>
  <si>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</si>
  <si>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</si>
  <si>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</si>
  <si>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2011</t>
  </si>
  <si>
    <t>Rozpočet 2012</t>
  </si>
  <si>
    <t>Rozpočet 2013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</si>
  <si>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</si>
  <si>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</si>
  <si>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</si>
  <si>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</si>
  <si>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</si>
  <si>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</si>
  <si>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</si>
  <si>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</si>
  <si>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</si>
  <si>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</si>
  <si>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2012</t>
  </si>
  <si>
    <t>Rozpočet rok 2013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</si>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</sst>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2" borderId="5" xfId="0" applyFont="1" applyFill="1" applyBorder="1" applyAlignment="1">
      <alignment horizontal="center" wrapText="1"/>
    </xf>
    <xf numFmtId="164" fontId="5" fillId="3" borderId="3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11" xfId="0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4" fontId="2" fillId="4" borderId="13" xfId="0" applyFont="1" applyFill="1" applyBorder="1" applyAlignment="1">
      <alignment wrapText="1"/>
    </xf>
    <xf numFmtId="164" fontId="2" fillId="4" borderId="14" xfId="0" applyFont="1" applyFill="1" applyBorder="1" applyAlignment="1">
      <alignment/>
    </xf>
    <xf numFmtId="164" fontId="2" fillId="4" borderId="15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5" fontId="0" fillId="4" borderId="16" xfId="0" applyNumberForma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wrapText="1"/>
    </xf>
    <xf numFmtId="164" fontId="2" fillId="2" borderId="14" xfId="0" applyFont="1" applyFill="1" applyBorder="1" applyAlignment="1">
      <alignment/>
    </xf>
    <xf numFmtId="164" fontId="2" fillId="2" borderId="15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5" fontId="0" fillId="3" borderId="13" xfId="0" applyNumberFormat="1" applyFill="1" applyBorder="1" applyAlignment="1">
      <alignment/>
    </xf>
    <xf numFmtId="164" fontId="5" fillId="5" borderId="12" xfId="0" applyFont="1" applyFill="1" applyBorder="1" applyAlignment="1">
      <alignment horizontal="center"/>
    </xf>
    <xf numFmtId="164" fontId="5" fillId="5" borderId="17" xfId="0" applyFont="1" applyFill="1" applyBorder="1" applyAlignment="1">
      <alignment wrapText="1"/>
    </xf>
    <xf numFmtId="164" fontId="5" fillId="5" borderId="14" xfId="0" applyFont="1" applyFill="1" applyBorder="1" applyAlignment="1">
      <alignment/>
    </xf>
    <xf numFmtId="164" fontId="5" fillId="5" borderId="15" xfId="0" applyFont="1" applyFill="1" applyBorder="1" applyAlignment="1">
      <alignment/>
    </xf>
    <xf numFmtId="164" fontId="5" fillId="5" borderId="1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2" xfId="0" applyFont="1" applyBorder="1" applyAlignment="1">
      <alignment horizontal="center"/>
    </xf>
    <xf numFmtId="164" fontId="6" fillId="6" borderId="12" xfId="0" applyFont="1" applyFill="1" applyBorder="1" applyAlignment="1">
      <alignment horizontal="center"/>
    </xf>
    <xf numFmtId="164" fontId="6" fillId="6" borderId="17" xfId="0" applyFont="1" applyFill="1" applyBorder="1" applyAlignment="1">
      <alignment wrapText="1"/>
    </xf>
    <xf numFmtId="164" fontId="2" fillId="6" borderId="14" xfId="0" applyFont="1" applyFill="1" applyBorder="1" applyAlignment="1">
      <alignment/>
    </xf>
    <xf numFmtId="164" fontId="2" fillId="6" borderId="15" xfId="0" applyFont="1" applyFill="1" applyBorder="1" applyAlignment="1">
      <alignment/>
    </xf>
    <xf numFmtId="164" fontId="2" fillId="6" borderId="16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12" xfId="0" applyFont="1" applyFill="1" applyBorder="1" applyAlignment="1">
      <alignment wrapText="1"/>
    </xf>
    <xf numFmtId="164" fontId="6" fillId="0" borderId="17" xfId="0" applyFont="1" applyFill="1" applyBorder="1" applyAlignment="1">
      <alignment wrapText="1"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6" xfId="0" applyFont="1" applyFill="1" applyBorder="1" applyAlignment="1">
      <alignment/>
    </xf>
    <xf numFmtId="164" fontId="0" fillId="0" borderId="18" xfId="0" applyBorder="1" applyAlignment="1">
      <alignment/>
    </xf>
    <xf numFmtId="164" fontId="7" fillId="7" borderId="19" xfId="0" applyFont="1" applyFill="1" applyBorder="1" applyAlignment="1">
      <alignment horizontal="left" vertical="top"/>
    </xf>
    <xf numFmtId="164" fontId="7" fillId="7" borderId="20" xfId="0" applyFont="1" applyFill="1" applyBorder="1" applyAlignment="1">
      <alignment horizontal="left" vertical="top"/>
    </xf>
    <xf numFmtId="164" fontId="5" fillId="7" borderId="19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 wrapText="1"/>
    </xf>
    <xf numFmtId="164" fontId="6" fillId="7" borderId="21" xfId="0" applyFont="1" applyFill="1" applyBorder="1" applyAlignment="1">
      <alignment horizontal="center" vertical="center" wrapText="1"/>
    </xf>
    <xf numFmtId="164" fontId="5" fillId="7" borderId="20" xfId="0" applyFont="1" applyFill="1" applyBorder="1" applyAlignment="1">
      <alignment horizontal="center" vertical="center"/>
    </xf>
    <xf numFmtId="164" fontId="0" fillId="0" borderId="22" xfId="0" applyBorder="1" applyAlignment="1">
      <alignment/>
    </xf>
    <xf numFmtId="164" fontId="4" fillId="8" borderId="20" xfId="0" applyFont="1" applyFill="1" applyBorder="1" applyAlignment="1">
      <alignment horizontal="center"/>
    </xf>
    <xf numFmtId="164" fontId="2" fillId="8" borderId="21" xfId="0" applyFont="1" applyFill="1" applyBorder="1" applyAlignment="1">
      <alignment/>
    </xf>
    <xf numFmtId="164" fontId="2" fillId="8" borderId="21" xfId="0" applyFont="1" applyFill="1" applyBorder="1" applyAlignment="1">
      <alignment horizontal="right"/>
    </xf>
    <xf numFmtId="164" fontId="2" fillId="8" borderId="22" xfId="0" applyFont="1" applyFill="1" applyBorder="1" applyAlignment="1">
      <alignment horizontal="right"/>
    </xf>
    <xf numFmtId="164" fontId="2" fillId="8" borderId="23" xfId="0" applyFont="1" applyFill="1" applyBorder="1" applyAlignment="1">
      <alignment horizontal="right"/>
    </xf>
    <xf numFmtId="164" fontId="4" fillId="8" borderId="24" xfId="0" applyFont="1" applyFill="1" applyBorder="1" applyAlignment="1">
      <alignment horizontal="center"/>
    </xf>
    <xf numFmtId="164" fontId="2" fillId="8" borderId="25" xfId="0" applyFont="1" applyFill="1" applyBorder="1" applyAlignment="1">
      <alignment/>
    </xf>
    <xf numFmtId="164" fontId="2" fillId="8" borderId="26" xfId="0" applyFont="1" applyFill="1" applyBorder="1" applyAlignment="1">
      <alignment horizontal="right"/>
    </xf>
    <xf numFmtId="164" fontId="2" fillId="8" borderId="25" xfId="0" applyFont="1" applyFill="1" applyBorder="1" applyAlignment="1">
      <alignment horizontal="right"/>
    </xf>
    <xf numFmtId="164" fontId="2" fillId="8" borderId="27" xfId="0" applyFont="1" applyFill="1" applyBorder="1" applyAlignment="1">
      <alignment horizontal="right"/>
    </xf>
    <xf numFmtId="164" fontId="4" fillId="0" borderId="24" xfId="0" applyFont="1" applyBorder="1" applyAlignment="1">
      <alignment horizontal="center"/>
    </xf>
    <xf numFmtId="164" fontId="8" fillId="0" borderId="25" xfId="0" applyFont="1" applyBorder="1" applyAlignment="1">
      <alignment/>
    </xf>
    <xf numFmtId="164" fontId="2" fillId="0" borderId="26" xfId="0" applyFont="1" applyBorder="1" applyAlignment="1">
      <alignment horizontal="right"/>
    </xf>
    <xf numFmtId="164" fontId="2" fillId="0" borderId="25" xfId="0" applyFont="1" applyBorder="1" applyAlignment="1">
      <alignment horizontal="right"/>
    </xf>
    <xf numFmtId="164" fontId="0" fillId="0" borderId="26" xfId="0" applyBorder="1" applyAlignment="1">
      <alignment horizontal="right"/>
    </xf>
    <xf numFmtId="164" fontId="0" fillId="0" borderId="25" xfId="0" applyBorder="1" applyAlignment="1">
      <alignment horizontal="right"/>
    </xf>
    <xf numFmtId="164" fontId="4" fillId="8" borderId="28" xfId="0" applyFont="1" applyFill="1" applyBorder="1" applyAlignment="1">
      <alignment horizontal="center"/>
    </xf>
    <xf numFmtId="164" fontId="2" fillId="8" borderId="29" xfId="0" applyFont="1" applyFill="1" applyBorder="1" applyAlignment="1">
      <alignment/>
    </xf>
    <xf numFmtId="164" fontId="2" fillId="8" borderId="29" xfId="0" applyFont="1" applyFill="1" applyBorder="1" applyAlignment="1">
      <alignment horizontal="right"/>
    </xf>
    <xf numFmtId="164" fontId="2" fillId="8" borderId="30" xfId="0" applyFont="1" applyFill="1" applyBorder="1" applyAlignment="1">
      <alignment horizontal="right"/>
    </xf>
    <xf numFmtId="164" fontId="2" fillId="8" borderId="31" xfId="0" applyFont="1" applyFill="1" applyBorder="1" applyAlignment="1">
      <alignment horizontal="right"/>
    </xf>
    <xf numFmtId="164" fontId="6" fillId="8" borderId="32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/>
    </xf>
    <xf numFmtId="164" fontId="6" fillId="8" borderId="30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5" fillId="8" borderId="19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 wrapText="1"/>
    </xf>
    <xf numFmtId="164" fontId="6" fillId="8" borderId="31" xfId="0" applyFont="1" applyFill="1" applyBorder="1" applyAlignment="1">
      <alignment horizontal="center" vertical="center" wrapText="1"/>
    </xf>
    <xf numFmtId="164" fontId="5" fillId="8" borderId="20" xfId="0" applyFont="1" applyFill="1" applyBorder="1" applyAlignment="1">
      <alignment horizontal="center" vertical="center"/>
    </xf>
    <xf numFmtId="164" fontId="6" fillId="8" borderId="29" xfId="0" applyFont="1" applyFill="1" applyBorder="1" applyAlignment="1">
      <alignment horizontal="center" vertical="center" wrapText="1"/>
    </xf>
    <xf numFmtId="164" fontId="6" fillId="8" borderId="20" xfId="0" applyFont="1" applyFill="1" applyBorder="1" applyAlignment="1">
      <alignment horizontal="center" vertical="center" wrapText="1"/>
    </xf>
    <xf numFmtId="164" fontId="6" fillId="8" borderId="21" xfId="0" applyFont="1" applyFill="1" applyBorder="1" applyAlignment="1">
      <alignment horizontal="center" vertical="center" wrapText="1"/>
    </xf>
    <xf numFmtId="164" fontId="6" fillId="8" borderId="23" xfId="0" applyFont="1" applyFill="1" applyBorder="1" applyAlignment="1">
      <alignment horizontal="center" vertical="center" wrapText="1"/>
    </xf>
    <xf numFmtId="164" fontId="2" fillId="8" borderId="26" xfId="0" applyFont="1" applyFill="1" applyBorder="1" applyAlignment="1">
      <alignment horizontal="center"/>
    </xf>
    <xf numFmtId="164" fontId="2" fillId="8" borderId="26" xfId="0" applyFont="1" applyFill="1" applyBorder="1" applyAlignment="1">
      <alignment wrapText="1"/>
    </xf>
    <xf numFmtId="164" fontId="0" fillId="0" borderId="33" xfId="0" applyBorder="1" applyAlignment="1">
      <alignment horizontal="center"/>
    </xf>
    <xf numFmtId="164" fontId="2" fillId="9" borderId="26" xfId="0" applyFont="1" applyFill="1" applyBorder="1" applyAlignment="1">
      <alignment horizontal="center"/>
    </xf>
    <xf numFmtId="164" fontId="2" fillId="9" borderId="26" xfId="0" applyFont="1" applyFill="1" applyBorder="1" applyAlignment="1">
      <alignment wrapText="1"/>
    </xf>
    <xf numFmtId="164" fontId="2" fillId="9" borderId="25" xfId="0" applyFont="1" applyFill="1" applyBorder="1" applyAlignment="1">
      <alignment wrapText="1"/>
    </xf>
    <xf numFmtId="164" fontId="2" fillId="9" borderId="33" xfId="0" applyFont="1" applyFill="1" applyBorder="1" applyAlignment="1">
      <alignment/>
    </xf>
    <xf numFmtId="164" fontId="2" fillId="9" borderId="25" xfId="0" applyFont="1" applyFill="1" applyBorder="1" applyAlignment="1">
      <alignment/>
    </xf>
    <xf numFmtId="164" fontId="2" fillId="9" borderId="27" xfId="0" applyFont="1" applyFill="1" applyBorder="1" applyAlignment="1">
      <alignment/>
    </xf>
    <xf numFmtId="164" fontId="2" fillId="8" borderId="25" xfId="0" applyFont="1" applyFill="1" applyBorder="1" applyAlignment="1">
      <alignment wrapText="1"/>
    </xf>
    <xf numFmtId="164" fontId="2" fillId="8" borderId="33" xfId="0" applyFont="1" applyFill="1" applyBorder="1" applyAlignment="1">
      <alignment/>
    </xf>
    <xf numFmtId="164" fontId="2" fillId="8" borderId="27" xfId="0" applyFont="1" applyFill="1" applyBorder="1" applyAlignment="1">
      <alignment/>
    </xf>
    <xf numFmtId="164" fontId="5" fillId="10" borderId="26" xfId="0" applyFont="1" applyFill="1" applyBorder="1" applyAlignment="1">
      <alignment horizontal="center"/>
    </xf>
    <xf numFmtId="164" fontId="5" fillId="10" borderId="26" xfId="0" applyFont="1" applyFill="1" applyBorder="1" applyAlignment="1">
      <alignment wrapText="1"/>
    </xf>
    <xf numFmtId="164" fontId="5" fillId="10" borderId="25" xfId="0" applyFont="1" applyFill="1" applyBorder="1" applyAlignment="1">
      <alignment wrapText="1"/>
    </xf>
    <xf numFmtId="164" fontId="5" fillId="10" borderId="33" xfId="0" applyFont="1" applyFill="1" applyBorder="1" applyAlignment="1">
      <alignment/>
    </xf>
    <xf numFmtId="164" fontId="5" fillId="10" borderId="25" xfId="0" applyFont="1" applyFill="1" applyBorder="1" applyAlignment="1">
      <alignment/>
    </xf>
    <xf numFmtId="164" fontId="5" fillId="10" borderId="27" xfId="0" applyFont="1" applyFill="1" applyBorder="1" applyAlignment="1">
      <alignment/>
    </xf>
    <xf numFmtId="164" fontId="7" fillId="7" borderId="19" xfId="0" applyFont="1" applyFill="1" applyBorder="1" applyAlignment="1">
      <alignment horizontal="left" vertical="center"/>
    </xf>
    <xf numFmtId="164" fontId="7" fillId="7" borderId="20" xfId="0" applyFont="1" applyFill="1" applyBorder="1" applyAlignment="1">
      <alignment horizontal="left" vertical="center"/>
    </xf>
    <xf numFmtId="164" fontId="2" fillId="8" borderId="20" xfId="0" applyFont="1" applyFill="1" applyBorder="1" applyAlignment="1">
      <alignment horizontal="right"/>
    </xf>
    <xf numFmtId="164" fontId="2" fillId="8" borderId="34" xfId="0" applyFont="1" applyFill="1" applyBorder="1" applyAlignment="1">
      <alignment horizontal="right"/>
    </xf>
    <xf numFmtId="164" fontId="5" fillId="7" borderId="19" xfId="0" applyFont="1" applyFill="1" applyBorder="1" applyAlignment="1">
      <alignment horizontal="center" vertical="center" wrapText="1"/>
    </xf>
    <xf numFmtId="164" fontId="2" fillId="8" borderId="24" xfId="0" applyFont="1" applyFill="1" applyBorder="1" applyAlignment="1">
      <alignment horizontal="right"/>
    </xf>
    <xf numFmtId="164" fontId="2" fillId="8" borderId="35" xfId="0" applyFont="1" applyFill="1" applyBorder="1" applyAlignment="1">
      <alignment horizontal="right"/>
    </xf>
    <xf numFmtId="164" fontId="2" fillId="8" borderId="36" xfId="0" applyFont="1" applyFill="1" applyBorder="1" applyAlignment="1">
      <alignment horizontal="right"/>
    </xf>
    <xf numFmtId="164" fontId="8" fillId="0" borderId="24" xfId="0" applyFont="1" applyBorder="1" applyAlignment="1">
      <alignment/>
    </xf>
    <xf numFmtId="164" fontId="2" fillId="0" borderId="27" xfId="0" applyFont="1" applyBorder="1" applyAlignment="1">
      <alignment horizontal="right"/>
    </xf>
    <xf numFmtId="164" fontId="2" fillId="8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7.7109375" style="0" customWidth="1"/>
    <col min="18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26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</v>
      </c>
      <c r="D9" s="23" t="s">
        <v>33</v>
      </c>
      <c r="E9" s="23"/>
      <c r="F9" s="23"/>
      <c r="G9" s="24">
        <v>159178</v>
      </c>
      <c r="H9" s="25">
        <v>74868</v>
      </c>
      <c r="I9" s="25">
        <v>26425</v>
      </c>
      <c r="J9" s="25">
        <v>56883</v>
      </c>
      <c r="K9" s="25">
        <v>3272</v>
      </c>
      <c r="L9" s="25"/>
      <c r="M9" s="24">
        <f>N9-G9</f>
        <v>2270</v>
      </c>
      <c r="N9" s="26">
        <f>SUM(H9:L9)</f>
        <v>161448</v>
      </c>
      <c r="O9"/>
      <c r="P9" s="24">
        <v>57000</v>
      </c>
      <c r="Q9" s="25">
        <v>7000</v>
      </c>
      <c r="R9" s="25"/>
      <c r="S9" s="25"/>
      <c r="T9" s="25"/>
      <c r="U9" s="25"/>
      <c r="V9" s="25">
        <v>50000</v>
      </c>
      <c r="W9" s="25"/>
      <c r="X9" s="25"/>
      <c r="Y9" s="25"/>
      <c r="Z9" s="24">
        <f>AA9-P9</f>
        <v>0</v>
      </c>
      <c r="AA9" s="26">
        <f>SUM(Q9:Y9)</f>
        <v>57000</v>
      </c>
      <c r="AB9" s="2"/>
      <c r="AC9" s="26">
        <f>G9+P9</f>
        <v>216178</v>
      </c>
      <c r="AD9" s="26">
        <f>N9+AA9</f>
        <v>218448</v>
      </c>
      <c r="AE9" s="27">
        <f>IF(AC9=0,"",AD9/AC9)</f>
        <v>1.0105006059821073</v>
      </c>
    </row>
    <row r="10" spans="2:31" ht="12.75">
      <c r="B10" s="21">
        <v>2</v>
      </c>
      <c r="C10" s="28">
        <v>1</v>
      </c>
      <c r="D10" s="29" t="s">
        <v>34</v>
      </c>
      <c r="E10" s="29"/>
      <c r="F10" s="29"/>
      <c r="G10" s="30">
        <v>152938</v>
      </c>
      <c r="H10" s="31">
        <v>71328</v>
      </c>
      <c r="I10" s="31">
        <v>26418</v>
      </c>
      <c r="J10" s="31">
        <v>53726</v>
      </c>
      <c r="K10" s="31">
        <v>1572</v>
      </c>
      <c r="L10" s="31"/>
      <c r="M10" s="30">
        <f>N10-G10</f>
        <v>106</v>
      </c>
      <c r="N10" s="32">
        <f>SUM(H10:L10)</f>
        <v>153044</v>
      </c>
      <c r="O10"/>
      <c r="P10" s="30">
        <v>50000</v>
      </c>
      <c r="Q10" s="31"/>
      <c r="R10" s="31"/>
      <c r="S10" s="31"/>
      <c r="T10" s="31"/>
      <c r="U10" s="31"/>
      <c r="V10" s="31">
        <v>50000</v>
      </c>
      <c r="W10" s="31"/>
      <c r="X10" s="31"/>
      <c r="Y10" s="31"/>
      <c r="Z10" s="30">
        <f>AA10-P10</f>
        <v>0</v>
      </c>
      <c r="AA10" s="32">
        <f>SUM(Q10:Y10)</f>
        <v>50000</v>
      </c>
      <c r="AB10"/>
      <c r="AC10" s="32">
        <f>G10+P10</f>
        <v>202938</v>
      </c>
      <c r="AD10" s="32">
        <f>N10+AA10</f>
        <v>203044</v>
      </c>
      <c r="AE10" s="33">
        <f>IF(AC10=0,"",AD10/AC10)</f>
        <v>1.000522327016133</v>
      </c>
    </row>
    <row r="11" spans="2:31" ht="12.75">
      <c r="B11" s="21">
        <v>3</v>
      </c>
      <c r="C11" s="28">
        <v>2</v>
      </c>
      <c r="D11" s="29" t="s">
        <v>35</v>
      </c>
      <c r="E11" s="29"/>
      <c r="F11" s="29"/>
      <c r="G11" s="30">
        <v>3540</v>
      </c>
      <c r="H11" s="31">
        <v>3540</v>
      </c>
      <c r="I11" s="31"/>
      <c r="J11" s="31"/>
      <c r="K11" s="31"/>
      <c r="L11" s="31"/>
      <c r="M11" s="30">
        <f>N11-G11</f>
        <v>0</v>
      </c>
      <c r="N11" s="32">
        <f>SUM(H11:L11)</f>
        <v>3540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3540</v>
      </c>
      <c r="AD11" s="32">
        <f>N11+AA11</f>
        <v>3540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36</v>
      </c>
      <c r="E12" s="29"/>
      <c r="F12" s="29"/>
      <c r="G12" s="30"/>
      <c r="H12" s="31"/>
      <c r="I12" s="31"/>
      <c r="J12" s="31"/>
      <c r="K12" s="31"/>
      <c r="L12" s="31"/>
      <c r="M12" s="30">
        <f>N12-G12</f>
        <v>0</v>
      </c>
      <c r="N12" s="32">
        <f>SUM(H12:L12)</f>
        <v>0</v>
      </c>
      <c r="O12"/>
      <c r="P12" s="30">
        <v>7000</v>
      </c>
      <c r="Q12" s="31">
        <v>7000</v>
      </c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7000</v>
      </c>
      <c r="AB12"/>
      <c r="AC12" s="32">
        <f>G12+P12</f>
        <v>7000</v>
      </c>
      <c r="AD12" s="32">
        <f>N12+AA12</f>
        <v>7000</v>
      </c>
      <c r="AE12" s="33">
        <f>IF(AC12=0,"",AD12/AC12)</f>
        <v>1</v>
      </c>
    </row>
    <row r="13" spans="2:31" ht="12.75">
      <c r="B13" s="21">
        <v>5</v>
      </c>
      <c r="C13" s="28">
        <v>4</v>
      </c>
      <c r="D13" s="29" t="s">
        <v>37</v>
      </c>
      <c r="E13" s="29"/>
      <c r="F13" s="29"/>
      <c r="G13" s="30">
        <v>1700</v>
      </c>
      <c r="H13" s="31"/>
      <c r="I13" s="31"/>
      <c r="J13" s="31"/>
      <c r="K13" s="31">
        <v>1700</v>
      </c>
      <c r="L13" s="31"/>
      <c r="M13" s="30">
        <f>N13-G13</f>
        <v>0</v>
      </c>
      <c r="N13" s="32">
        <f>SUM(H13:L13)</f>
        <v>1700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1700</v>
      </c>
      <c r="AD13" s="32">
        <f>N13+AA13</f>
        <v>1700</v>
      </c>
      <c r="AE13" s="33">
        <f>IF(AC13=0,"",AD13/AC13)</f>
        <v>1</v>
      </c>
    </row>
    <row r="14" spans="2:31" ht="12.75">
      <c r="B14" s="21">
        <v>6</v>
      </c>
      <c r="C14" s="28">
        <v>5</v>
      </c>
      <c r="D14" s="29" t="s">
        <v>38</v>
      </c>
      <c r="E14" s="29"/>
      <c r="F14" s="29"/>
      <c r="G14" s="30">
        <v>1000</v>
      </c>
      <c r="H14" s="31"/>
      <c r="I14" s="31"/>
      <c r="J14" s="31">
        <v>1200</v>
      </c>
      <c r="K14" s="31"/>
      <c r="L14" s="31"/>
      <c r="M14" s="30">
        <f>N14-G14</f>
        <v>200</v>
      </c>
      <c r="N14" s="32">
        <f>SUM(H14:L14)</f>
        <v>1200</v>
      </c>
      <c r="O14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0">
        <f>AA14-P14</f>
        <v>0</v>
      </c>
      <c r="AA14" s="32">
        <f>SUM(Q14:Y14)</f>
        <v>0</v>
      </c>
      <c r="AB14"/>
      <c r="AC14" s="32">
        <f>G14+P14</f>
        <v>1000</v>
      </c>
      <c r="AD14" s="32">
        <f>N14+AA14</f>
        <v>1200</v>
      </c>
      <c r="AE14" s="33">
        <f>IF(AC14=0,"",AD14/AC14)</f>
        <v>1.2</v>
      </c>
    </row>
    <row r="15" spans="2:31" ht="12.75">
      <c r="B15" s="21">
        <v>7</v>
      </c>
      <c r="C15" s="28">
        <v>6</v>
      </c>
      <c r="D15" s="29" t="s">
        <v>39</v>
      </c>
      <c r="E15" s="29"/>
      <c r="F15" s="29"/>
      <c r="G15" s="30"/>
      <c r="H15" s="31"/>
      <c r="I15" s="31">
        <v>7</v>
      </c>
      <c r="J15" s="31">
        <v>1957</v>
      </c>
      <c r="K15" s="31"/>
      <c r="L15" s="31"/>
      <c r="M15" s="30">
        <f>N15-G15</f>
        <v>1964</v>
      </c>
      <c r="N15" s="32">
        <f>SUM(H15:L15)</f>
        <v>1964</v>
      </c>
      <c r="O15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0">
        <f>AA15-P15</f>
        <v>0</v>
      </c>
      <c r="AA15" s="32">
        <f>SUM(Q15:Y15)</f>
        <v>0</v>
      </c>
      <c r="AB15"/>
      <c r="AC15" s="32">
        <f>G15+P15</f>
        <v>0</v>
      </c>
      <c r="AD15" s="32">
        <f>N15+AA15</f>
        <v>1964</v>
      </c>
      <c r="AE15" s="33" t="str">
        <f>IF(AC15=0,"",AD15/AC15)</f>
        <v/>
      </c>
    </row>
    <row r="16" spans="2:31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2"/>
      <c r="AC16" s="53"/>
      <c r="AD16" s="53"/>
      <c r="AE16" s="53"/>
    </row>
  </sheetData>
  <mergeCells count="41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  <mergeCell ref="D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83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10</v>
      </c>
      <c r="D9" s="23" t="s">
        <v>84</v>
      </c>
      <c r="E9" s="23"/>
      <c r="F9" s="23"/>
      <c r="G9" s="24">
        <v>22049</v>
      </c>
      <c r="H9" s="25">
        <v>7226</v>
      </c>
      <c r="I9" s="25">
        <v>2528</v>
      </c>
      <c r="J9" s="25">
        <v>7009</v>
      </c>
      <c r="K9" s="25">
        <v>7170</v>
      </c>
      <c r="L9" s="25"/>
      <c r="M9" s="24">
        <f>N9-G9</f>
        <v>1884</v>
      </c>
      <c r="N9" s="26">
        <f>SUM(H9:L9)</f>
        <v>23933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22049</v>
      </c>
      <c r="AD9" s="26">
        <f>N9+AA9</f>
        <v>23933</v>
      </c>
      <c r="AE9" s="27">
        <f>IF(AC9=0,"",AD9/AC9)</f>
        <v>1.0854460519751463</v>
      </c>
    </row>
    <row r="10" spans="2:31" ht="12.75">
      <c r="B10" s="21">
        <v>2</v>
      </c>
      <c r="C10" s="28">
        <v>1</v>
      </c>
      <c r="D10" s="29" t="s">
        <v>85</v>
      </c>
      <c r="E10" s="29"/>
      <c r="F10" s="29"/>
      <c r="G10" s="30">
        <v>16600</v>
      </c>
      <c r="H10" s="31">
        <v>5000</v>
      </c>
      <c r="I10" s="31">
        <v>1750</v>
      </c>
      <c r="J10" s="31">
        <v>4850</v>
      </c>
      <c r="K10" s="31">
        <v>5000</v>
      </c>
      <c r="L10" s="31"/>
      <c r="M10" s="30">
        <f>N10-G10</f>
        <v>0</v>
      </c>
      <c r="N10" s="32">
        <f>SUM(H10:L10)</f>
        <v>16600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16600</v>
      </c>
      <c r="AD10" s="32">
        <f>N10+AA10</f>
        <v>16600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86</v>
      </c>
      <c r="E11" s="29"/>
      <c r="F11" s="29"/>
      <c r="G11" s="30">
        <v>1000</v>
      </c>
      <c r="H11" s="31"/>
      <c r="I11" s="31"/>
      <c r="J11" s="31">
        <v>1000</v>
      </c>
      <c r="K11" s="31"/>
      <c r="L11" s="31"/>
      <c r="M11" s="30">
        <f>N11-G11</f>
        <v>0</v>
      </c>
      <c r="N11" s="32">
        <f>SUM(H11:L11)</f>
        <v>1000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1000</v>
      </c>
      <c r="AD11" s="32">
        <f>N11+AA11</f>
        <v>1000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87</v>
      </c>
      <c r="E12" s="29"/>
      <c r="F12" s="29"/>
      <c r="G12" s="30">
        <v>4449</v>
      </c>
      <c r="H12" s="31">
        <v>2226</v>
      </c>
      <c r="I12" s="31">
        <v>778</v>
      </c>
      <c r="J12" s="31">
        <v>1159</v>
      </c>
      <c r="K12" s="31">
        <v>2170</v>
      </c>
      <c r="L12" s="31"/>
      <c r="M12" s="30">
        <f>N12-G12</f>
        <v>1884</v>
      </c>
      <c r="N12" s="32">
        <f>SUM(H12:L12)</f>
        <v>6333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4449</v>
      </c>
      <c r="AD12" s="32">
        <f>N12+AA12</f>
        <v>6333</v>
      </c>
      <c r="AE12" s="33">
        <f>IF(AC12=0,"",AD12/AC12)</f>
        <v>1.423465947403911</v>
      </c>
    </row>
    <row r="13" spans="2:31" ht="12.75">
      <c r="B13" s="21">
        <v>5</v>
      </c>
      <c r="C13" s="34">
        <v>1</v>
      </c>
      <c r="D13" s="35" t="s">
        <v>88</v>
      </c>
      <c r="E13" s="35"/>
      <c r="F13" s="35"/>
      <c r="G13" s="36">
        <v>170</v>
      </c>
      <c r="H13" s="37"/>
      <c r="I13" s="37"/>
      <c r="J13" s="37"/>
      <c r="K13" s="37">
        <v>170</v>
      </c>
      <c r="L13" s="37"/>
      <c r="M13" s="36">
        <f>N13-G13</f>
        <v>0</v>
      </c>
      <c r="N13" s="38">
        <f>SUM(H13:L13)</f>
        <v>170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170</v>
      </c>
      <c r="AD13" s="38">
        <f>N13+AA13</f>
        <v>170</v>
      </c>
      <c r="AE13" s="33">
        <f>IF(AC13=0,"",AD13/AC13)</f>
        <v>1</v>
      </c>
    </row>
    <row r="14" spans="2:31" ht="12.75">
      <c r="B14" s="21">
        <v>6</v>
      </c>
      <c r="C14" s="34">
        <v>2</v>
      </c>
      <c r="D14" s="35" t="s">
        <v>89</v>
      </c>
      <c r="E14" s="35"/>
      <c r="F14" s="35"/>
      <c r="G14" s="36">
        <v>2000</v>
      </c>
      <c r="H14" s="37"/>
      <c r="I14" s="37"/>
      <c r="J14" s="37"/>
      <c r="K14" s="37">
        <v>2000</v>
      </c>
      <c r="L14" s="37"/>
      <c r="M14" s="36">
        <f>N14-G14</f>
        <v>0</v>
      </c>
      <c r="N14" s="38">
        <f>SUM(H14:L14)</f>
        <v>2000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2000</v>
      </c>
      <c r="AD14" s="38">
        <f>N14+AA14</f>
        <v>2000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90</v>
      </c>
      <c r="E15" s="35"/>
      <c r="F15" s="35"/>
      <c r="G15" s="36">
        <v>2279</v>
      </c>
      <c r="H15" s="37">
        <v>2226</v>
      </c>
      <c r="I15" s="37">
        <v>778</v>
      </c>
      <c r="J15" s="37">
        <v>1159</v>
      </c>
      <c r="K15" s="37"/>
      <c r="L15" s="37"/>
      <c r="M15" s="36">
        <f>N15-G15</f>
        <v>1884</v>
      </c>
      <c r="N15" s="38">
        <f>SUM(H15:L15)</f>
        <v>4163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2279</v>
      </c>
      <c r="AD15" s="38">
        <f>N15+AA15</f>
        <v>4163</v>
      </c>
      <c r="AE15" s="33">
        <f>IF(AC15=0,"",AD15/AC15)</f>
        <v>1.826678367705134</v>
      </c>
    </row>
    <row r="16" spans="2:31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2"/>
      <c r="AC16" s="53"/>
      <c r="AD16" s="53"/>
      <c r="AE16" s="53"/>
    </row>
  </sheetData>
  <mergeCells count="41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  <mergeCell ref="D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54" t="s">
        <v>91</v>
      </c>
      <c r="C2" s="55"/>
      <c r="D2" s="56" t="s">
        <v>92</v>
      </c>
      <c r="E2" s="56"/>
      <c r="F2" s="56"/>
      <c r="G2" s="56"/>
      <c r="H2" s="56" t="s">
        <v>93</v>
      </c>
      <c r="I2" s="56"/>
      <c r="J2" s="56"/>
      <c r="K2" s="56"/>
      <c r="L2" s="56" t="s">
        <v>94</v>
      </c>
      <c r="M2" s="2"/>
    </row>
    <row r="3" spans="1:13" ht="12.75">
      <c r="A3" s="2"/>
      <c r="B3" s="54"/>
      <c r="C3" s="55"/>
      <c r="D3" s="57" t="s">
        <v>95</v>
      </c>
      <c r="E3" s="58" t="s">
        <v>96</v>
      </c>
      <c r="F3" s="58" t="s">
        <v>97</v>
      </c>
      <c r="G3" s="59" t="s">
        <v>98</v>
      </c>
      <c r="H3" s="57" t="s">
        <v>95</v>
      </c>
      <c r="I3" s="58" t="s">
        <v>96</v>
      </c>
      <c r="J3" s="58" t="s">
        <v>97</v>
      </c>
      <c r="K3" s="56" t="s">
        <v>98</v>
      </c>
      <c r="L3" s="56"/>
      <c r="M3" s="2"/>
    </row>
    <row r="4" spans="1:13" ht="12.75">
      <c r="A4" s="2"/>
      <c r="B4" s="54"/>
      <c r="C4" s="55"/>
      <c r="D4" s="57" t="s">
        <v>4</v>
      </c>
      <c r="E4" s="58" t="s">
        <v>7</v>
      </c>
      <c r="F4" s="58" t="s">
        <v>99</v>
      </c>
      <c r="G4" s="59"/>
      <c r="H4" s="57" t="s">
        <v>4</v>
      </c>
      <c r="I4" s="58" t="s">
        <v>7</v>
      </c>
      <c r="J4" s="58" t="s">
        <v>99</v>
      </c>
      <c r="K4" s="56"/>
      <c r="L4" s="56"/>
      <c r="M4" s="2"/>
    </row>
    <row r="5" spans="1:13" ht="12.75">
      <c r="A5" s="2"/>
      <c r="B5" s="61" t="s">
        <v>100</v>
      </c>
      <c r="C5" s="62" t="s">
        <v>101</v>
      </c>
      <c r="D5" s="63">
        <v>925507</v>
      </c>
      <c r="E5" s="64">
        <v>448180</v>
      </c>
      <c r="F5" s="64">
        <v>191146</v>
      </c>
      <c r="G5" s="64">
        <f>SUM(D5:F5)</f>
        <v>1564833</v>
      </c>
      <c r="H5" s="64">
        <v>871775</v>
      </c>
      <c r="I5" s="64">
        <v>5</v>
      </c>
      <c r="J5" s="64">
        <v>155000</v>
      </c>
      <c r="K5" s="64">
        <f>SUM(H5:J5)</f>
        <v>1026780</v>
      </c>
      <c r="L5" s="65">
        <f>IF(G5&lt;&gt;0,K5/G5*100,"")</f>
        <v>65.61594751644425</v>
      </c>
      <c r="M5" s="2"/>
    </row>
    <row r="6" spans="1:13" ht="12.75">
      <c r="A6" s="2"/>
      <c r="B6" s="66">
        <f>B5+1</f>
        <v>2</v>
      </c>
      <c r="C6" s="67" t="s">
        <v>102</v>
      </c>
      <c r="D6" s="68">
        <f>SUM(D7:D16)</f>
        <v>841435</v>
      </c>
      <c r="E6" s="68">
        <f>SUM(E7:E16)</f>
        <v>557793</v>
      </c>
      <c r="F6" s="68">
        <f>SUM(F7:F16)</f>
        <v>0</v>
      </c>
      <c r="G6" s="68">
        <f>SUM(D6:F6)</f>
        <v>1399228</v>
      </c>
      <c r="H6" s="68">
        <f>SUM(H7:H16)</f>
        <v>818383</v>
      </c>
      <c r="I6" s="68">
        <f>SUM(I7:I16)</f>
        <v>187205</v>
      </c>
      <c r="J6" s="68">
        <f>SUM(J7:J16)</f>
        <v>0</v>
      </c>
      <c r="K6" s="69">
        <f>SUM(H6:J6)</f>
        <v>1005588</v>
      </c>
      <c r="L6" s="70">
        <f>IF(G6&lt;&gt;0,K6/G6*100,"")</f>
        <v>71.86734399254446</v>
      </c>
      <c r="M6" s="2"/>
    </row>
    <row r="7" spans="1:13" ht="12.75">
      <c r="A7" s="2"/>
      <c r="B7" s="71">
        <f>B6+1</f>
        <v>3</v>
      </c>
      <c r="C7" s="72" t="s">
        <v>103</v>
      </c>
      <c r="D7" s="73">
        <v>140291</v>
      </c>
      <c r="E7" s="73">
        <v>8137</v>
      </c>
      <c r="F7" s="73"/>
      <c r="G7" s="74">
        <f>SUM(D7:F7)</f>
        <v>148428</v>
      </c>
      <c r="H7" s="75">
        <v>161448</v>
      </c>
      <c r="I7" s="75">
        <v>57000</v>
      </c>
      <c r="J7" s="76"/>
      <c r="K7" s="74">
        <f>SUM(H7:J7)</f>
        <v>218448</v>
      </c>
      <c r="L7" s="70">
        <f>IF(G7&lt;&gt;0,K7/G7*100,"")</f>
        <v>147.17438758185787</v>
      </c>
      <c r="M7" s="2"/>
    </row>
    <row r="8" spans="1:13" ht="12.75">
      <c r="A8" s="2"/>
      <c r="B8" s="71">
        <f>B7+1</f>
        <v>4</v>
      </c>
      <c r="C8" s="72" t="s">
        <v>104</v>
      </c>
      <c r="D8" s="73">
        <v>12140</v>
      </c>
      <c r="E8" s="73"/>
      <c r="F8" s="73"/>
      <c r="G8" s="74">
        <f>SUM(D8:F8)</f>
        <v>12140</v>
      </c>
      <c r="H8" s="75">
        <v>14297</v>
      </c>
      <c r="I8" s="75"/>
      <c r="J8" s="76"/>
      <c r="K8" s="74">
        <f>SUM(H8:J8)</f>
        <v>14297</v>
      </c>
      <c r="L8" s="70">
        <f>IF(G8&lt;&gt;0,K8/G8*100,"")</f>
        <v>117.76771004942339</v>
      </c>
      <c r="M8" s="2"/>
    </row>
    <row r="9" spans="1:13" ht="12.75">
      <c r="A9" s="2"/>
      <c r="B9" s="71">
        <f>B8+1</f>
        <v>5</v>
      </c>
      <c r="C9" s="72" t="s">
        <v>105</v>
      </c>
      <c r="D9" s="73">
        <v>39023</v>
      </c>
      <c r="E9" s="73">
        <v>35190</v>
      </c>
      <c r="F9" s="73"/>
      <c r="G9" s="74">
        <f>SUM(D9:F9)</f>
        <v>74213</v>
      </c>
      <c r="H9" s="75">
        <v>42276</v>
      </c>
      <c r="I9" s="75">
        <v>15000</v>
      </c>
      <c r="J9" s="76"/>
      <c r="K9" s="74">
        <f>SUM(H9:J9)</f>
        <v>57276</v>
      </c>
      <c r="L9" s="70">
        <f>IF(G9&lt;&gt;0,K9/G9*100,"")</f>
        <v>77.177852936817</v>
      </c>
      <c r="M9" s="2"/>
    </row>
    <row r="10" spans="1:13" ht="12.75">
      <c r="A10" s="2"/>
      <c r="B10" s="71">
        <f>B9+1</f>
        <v>6</v>
      </c>
      <c r="C10" s="72" t="s">
        <v>106</v>
      </c>
      <c r="D10" s="73">
        <v>11770</v>
      </c>
      <c r="E10" s="73">
        <v>26902</v>
      </c>
      <c r="F10" s="73"/>
      <c r="G10" s="74">
        <f>SUM(D10:F10)</f>
        <v>38672</v>
      </c>
      <c r="H10" s="75">
        <v>12000</v>
      </c>
      <c r="I10" s="75">
        <v>64000</v>
      </c>
      <c r="J10" s="76"/>
      <c r="K10" s="74">
        <f>SUM(H10:J10)</f>
        <v>76000</v>
      </c>
      <c r="L10" s="70">
        <f>IF(G10&lt;&gt;0,K10/G10*100,"")</f>
        <v>196.52461729416632</v>
      </c>
      <c r="M10" s="2"/>
    </row>
    <row r="11" spans="1:13" ht="12.75">
      <c r="A11" s="2"/>
      <c r="B11" s="71">
        <f>B10+1</f>
        <v>7</v>
      </c>
      <c r="C11" s="72" t="s">
        <v>107</v>
      </c>
      <c r="D11" s="73">
        <v>546753</v>
      </c>
      <c r="E11" s="73">
        <v>472729</v>
      </c>
      <c r="F11" s="73"/>
      <c r="G11" s="74">
        <f>SUM(D11:F11)</f>
        <v>1019482</v>
      </c>
      <c r="H11" s="75">
        <v>500820</v>
      </c>
      <c r="I11" s="75">
        <v>9900</v>
      </c>
      <c r="J11" s="76"/>
      <c r="K11" s="74">
        <f>SUM(H11:J11)</f>
        <v>510720</v>
      </c>
      <c r="L11" s="70">
        <f>IF(G11&lt;&gt;0,K11/G11*100,"")</f>
        <v>50.0960291599067</v>
      </c>
      <c r="M11" s="2"/>
    </row>
    <row r="12" spans="1:13" ht="12.75">
      <c r="A12" s="2"/>
      <c r="B12" s="71">
        <f>B11+1</f>
        <v>8</v>
      </c>
      <c r="C12" s="72" t="s">
        <v>108</v>
      </c>
      <c r="D12" s="73">
        <v>13530</v>
      </c>
      <c r="E12" s="73"/>
      <c r="F12" s="73"/>
      <c r="G12" s="74">
        <f>SUM(D12:F12)</f>
        <v>13530</v>
      </c>
      <c r="H12" s="75">
        <v>13140</v>
      </c>
      <c r="I12" s="75">
        <v>1610</v>
      </c>
      <c r="J12" s="76"/>
      <c r="K12" s="74">
        <f>SUM(H12:J12)</f>
        <v>14750</v>
      </c>
      <c r="L12" s="70">
        <f>IF(G12&lt;&gt;0,K12/G12*100,"")</f>
        <v>109.0169992609017</v>
      </c>
      <c r="M12" s="2"/>
    </row>
    <row r="13" spans="1:13" ht="12.75">
      <c r="A13" s="2"/>
      <c r="B13" s="71">
        <f>B12+1</f>
        <v>9</v>
      </c>
      <c r="C13" s="72" t="s">
        <v>109</v>
      </c>
      <c r="D13" s="73">
        <v>25840</v>
      </c>
      <c r="E13" s="73"/>
      <c r="F13" s="73"/>
      <c r="G13" s="74">
        <f>SUM(D13:F13)</f>
        <v>25840</v>
      </c>
      <c r="H13" s="75">
        <v>23910</v>
      </c>
      <c r="I13" s="75"/>
      <c r="J13" s="76"/>
      <c r="K13" s="74">
        <f>SUM(H13:J13)</f>
        <v>23910</v>
      </c>
      <c r="L13" s="70">
        <f>IF(G13&lt;&gt;0,K13/G13*100,"")</f>
        <v>92.53095975232199</v>
      </c>
      <c r="M13" s="2"/>
    </row>
    <row r="14" spans="1:13" ht="12.75">
      <c r="A14" s="2"/>
      <c r="B14" s="71">
        <f>B13+1</f>
        <v>10</v>
      </c>
      <c r="C14" s="72" t="s">
        <v>110</v>
      </c>
      <c r="D14" s="73">
        <v>21386</v>
      </c>
      <c r="E14" s="73">
        <v>14835</v>
      </c>
      <c r="F14" s="73"/>
      <c r="G14" s="74">
        <f>SUM(D14:F14)</f>
        <v>36221</v>
      </c>
      <c r="H14" s="75">
        <v>22609</v>
      </c>
      <c r="I14" s="75">
        <v>39695</v>
      </c>
      <c r="J14" s="76"/>
      <c r="K14" s="74">
        <f>SUM(H14:J14)</f>
        <v>62304</v>
      </c>
      <c r="L14" s="70">
        <f>IF(G14&lt;&gt;0,K14/G14*100,"")</f>
        <v>172.01071201789017</v>
      </c>
      <c r="M14" s="2"/>
    </row>
    <row r="15" spans="1:13" ht="12.75">
      <c r="A15" s="2"/>
      <c r="B15" s="71">
        <f>B14+1</f>
        <v>11</v>
      </c>
      <c r="C15" s="72" t="s">
        <v>111</v>
      </c>
      <c r="D15" s="73">
        <v>3565</v>
      </c>
      <c r="E15" s="73"/>
      <c r="F15" s="73"/>
      <c r="G15" s="74">
        <f>SUM(D15:F15)</f>
        <v>3565</v>
      </c>
      <c r="H15" s="75">
        <v>3950</v>
      </c>
      <c r="I15" s="75"/>
      <c r="J15" s="76"/>
      <c r="K15" s="74">
        <f>SUM(H15:J15)</f>
        <v>3950</v>
      </c>
      <c r="L15" s="70">
        <f>IF(G15&lt;&gt;0,K15/G15*100,"")</f>
        <v>110.79943899018232</v>
      </c>
      <c r="M15" s="2"/>
    </row>
    <row r="16" spans="1:13" ht="12.75">
      <c r="A16" s="2"/>
      <c r="B16" s="71">
        <f>B15+1</f>
        <v>12</v>
      </c>
      <c r="C16" s="72" t="s">
        <v>112</v>
      </c>
      <c r="D16" s="73">
        <v>27137</v>
      </c>
      <c r="E16" s="73"/>
      <c r="F16" s="73"/>
      <c r="G16" s="74">
        <f>SUM(D16:F16)</f>
        <v>27137</v>
      </c>
      <c r="H16" s="75">
        <v>23933</v>
      </c>
      <c r="I16" s="75"/>
      <c r="J16" s="76"/>
      <c r="K16" s="74">
        <f>SUM(H16:J16)</f>
        <v>23933</v>
      </c>
      <c r="L16" s="70">
        <f>IF(G16&lt;&gt;0,K16/G16*100,"")</f>
        <v>88.19324169952463</v>
      </c>
      <c r="M16" s="2"/>
    </row>
    <row r="17" spans="1:13" ht="12.75">
      <c r="A17" s="2"/>
      <c r="B17" s="77">
        <f>B16+1</f>
        <v>13</v>
      </c>
      <c r="C17" s="78" t="s">
        <v>113</v>
      </c>
      <c r="D17" s="79">
        <f>D5-D6</f>
        <v>84072</v>
      </c>
      <c r="E17" s="80">
        <f>E5-E6</f>
        <v>-109613</v>
      </c>
      <c r="F17" s="80">
        <f>F5-F6</f>
        <v>191146</v>
      </c>
      <c r="G17" s="80">
        <f>G5-G6</f>
        <v>165605</v>
      </c>
      <c r="H17" s="80">
        <f>H5-H6</f>
        <v>53392</v>
      </c>
      <c r="I17" s="80">
        <f>I5-I6</f>
        <v>-187200</v>
      </c>
      <c r="J17" s="80">
        <f>J5-J6</f>
        <v>155000</v>
      </c>
      <c r="K17" s="80">
        <f>K5-K6</f>
        <v>21192</v>
      </c>
      <c r="L17" s="81">
        <f>IF(G17&lt;&gt;0,K17/G17*100,"")</f>
        <v>12.796715075027928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</v>
      </c>
      <c r="D7" s="98" t="s">
        <v>117</v>
      </c>
      <c r="E7" s="98"/>
      <c r="F7" s="99"/>
      <c r="G7" s="100">
        <v>161448</v>
      </c>
      <c r="H7" s="101">
        <v>57000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34</v>
      </c>
      <c r="E8" s="95"/>
      <c r="F8" s="103"/>
      <c r="G8" s="104">
        <v>153044</v>
      </c>
      <c r="H8" s="67">
        <v>50000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35</v>
      </c>
      <c r="E9" s="95"/>
      <c r="F9" s="103"/>
      <c r="G9" s="104">
        <v>3540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36</v>
      </c>
      <c r="E10" s="95"/>
      <c r="F10" s="103"/>
      <c r="G10" s="104"/>
      <c r="H10" s="67">
        <v>7000</v>
      </c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4</v>
      </c>
      <c r="D11" s="95" t="s">
        <v>37</v>
      </c>
      <c r="E11" s="95"/>
      <c r="F11" s="103"/>
      <c r="G11" s="104">
        <v>1700</v>
      </c>
      <c r="H11" s="67"/>
      <c r="I11" s="104"/>
      <c r="J11" s="67"/>
      <c r="K11" s="104"/>
      <c r="L11" s="105"/>
      <c r="M11" s="2"/>
    </row>
    <row r="12" spans="1:13" ht="12.75">
      <c r="A12" s="2"/>
      <c r="B12" s="96">
        <v>6</v>
      </c>
      <c r="C12" s="94">
        <v>5</v>
      </c>
      <c r="D12" s="95" t="s">
        <v>38</v>
      </c>
      <c r="E12" s="95"/>
      <c r="F12" s="103"/>
      <c r="G12" s="104">
        <v>1200</v>
      </c>
      <c r="H12" s="67"/>
      <c r="I12" s="104"/>
      <c r="J12" s="67"/>
      <c r="K12" s="104"/>
      <c r="L12" s="105"/>
      <c r="M12" s="2"/>
    </row>
    <row r="13" spans="1:13" ht="12.75">
      <c r="A13" s="2"/>
      <c r="B13" s="96">
        <v>7</v>
      </c>
      <c r="C13" s="94">
        <v>6</v>
      </c>
      <c r="D13" s="95" t="s">
        <v>39</v>
      </c>
      <c r="E13" s="95"/>
      <c r="F13" s="103"/>
      <c r="G13" s="104">
        <v>1964</v>
      </c>
      <c r="H13" s="67"/>
      <c r="I13" s="104"/>
      <c r="J13" s="67"/>
      <c r="K13" s="104"/>
      <c r="L13" s="105"/>
      <c r="M13" s="2"/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</sheetData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2</v>
      </c>
      <c r="D7" s="98" t="s">
        <v>118</v>
      </c>
      <c r="E7" s="98"/>
      <c r="F7" s="99"/>
      <c r="G7" s="100">
        <v>14297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42</v>
      </c>
      <c r="E8" s="95"/>
      <c r="F8" s="103"/>
      <c r="G8" s="104">
        <v>3282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43</v>
      </c>
      <c r="E9" s="95"/>
      <c r="F9" s="103"/>
      <c r="G9" s="104">
        <v>7350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44</v>
      </c>
      <c r="E10" s="95"/>
      <c r="F10" s="103"/>
      <c r="G10" s="104">
        <v>3665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106">
        <v>1</v>
      </c>
      <c r="D11" s="107" t="s">
        <v>45</v>
      </c>
      <c r="E11" s="107"/>
      <c r="F11" s="108"/>
      <c r="G11" s="109">
        <v>2665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106">
        <v>2</v>
      </c>
      <c r="D12" s="107" t="s">
        <v>46</v>
      </c>
      <c r="E12" s="107"/>
      <c r="F12" s="108"/>
      <c r="G12" s="109">
        <v>1000</v>
      </c>
      <c r="H12" s="110"/>
      <c r="I12" s="109"/>
      <c r="J12" s="110"/>
      <c r="K12" s="109"/>
      <c r="L12" s="111"/>
      <c r="M12" s="2"/>
    </row>
    <row r="13" spans="2:12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47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3</v>
      </c>
      <c r="D7" s="98" t="s">
        <v>119</v>
      </c>
      <c r="E7" s="98"/>
      <c r="F7" s="99"/>
      <c r="G7" s="100">
        <v>42276</v>
      </c>
      <c r="H7" s="101">
        <v>15000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49</v>
      </c>
      <c r="E8" s="95"/>
      <c r="F8" s="103"/>
      <c r="G8" s="104">
        <v>40300</v>
      </c>
      <c r="H8" s="67">
        <v>2000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50</v>
      </c>
      <c r="E9" s="95"/>
      <c r="F9" s="103"/>
      <c r="G9" s="104">
        <v>1000</v>
      </c>
      <c r="H9" s="67">
        <v>1000</v>
      </c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51</v>
      </c>
      <c r="E10" s="95"/>
      <c r="F10" s="103"/>
      <c r="G10" s="104">
        <v>976</v>
      </c>
      <c r="H10" s="67">
        <v>12000</v>
      </c>
      <c r="I10" s="104"/>
      <c r="J10" s="67"/>
      <c r="K10" s="104"/>
      <c r="L10" s="105"/>
      <c r="M10" s="2"/>
    </row>
    <row r="11" spans="2:12" ht="12.7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4</v>
      </c>
      <c r="D7" s="98" t="s">
        <v>120</v>
      </c>
      <c r="E7" s="98"/>
      <c r="F7" s="99"/>
      <c r="G7" s="100">
        <v>12000</v>
      </c>
      <c r="H7" s="101">
        <v>64000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54</v>
      </c>
      <c r="E8" s="95"/>
      <c r="F8" s="103"/>
      <c r="G8" s="104">
        <v>12000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55</v>
      </c>
      <c r="E9" s="95"/>
      <c r="F9" s="103"/>
      <c r="G9" s="104"/>
      <c r="H9" s="67">
        <v>64000</v>
      </c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5</v>
      </c>
      <c r="D7" s="98" t="s">
        <v>121</v>
      </c>
      <c r="E7" s="98"/>
      <c r="F7" s="99"/>
      <c r="G7" s="100">
        <v>500820</v>
      </c>
      <c r="H7" s="101">
        <v>9900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58</v>
      </c>
      <c r="E8" s="95"/>
      <c r="F8" s="103"/>
      <c r="G8" s="104">
        <v>85400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59</v>
      </c>
      <c r="E9" s="95"/>
      <c r="F9" s="103"/>
      <c r="G9" s="104">
        <v>378520</v>
      </c>
      <c r="H9" s="67">
        <v>6840</v>
      </c>
      <c r="I9" s="104"/>
      <c r="J9" s="67"/>
      <c r="K9" s="104"/>
      <c r="L9" s="105"/>
      <c r="M9" s="2"/>
    </row>
    <row r="10" spans="1:13" ht="12.75">
      <c r="A10" s="2"/>
      <c r="B10" s="96">
        <v>4</v>
      </c>
      <c r="C10" s="106">
        <v>1</v>
      </c>
      <c r="D10" s="107" t="s">
        <v>60</v>
      </c>
      <c r="E10" s="107"/>
      <c r="F10" s="108"/>
      <c r="G10" s="109">
        <v>51100</v>
      </c>
      <c r="H10" s="110">
        <v>6840</v>
      </c>
      <c r="I10" s="109"/>
      <c r="J10" s="110"/>
      <c r="K10" s="109"/>
      <c r="L10" s="111"/>
      <c r="M10" s="2"/>
    </row>
    <row r="11" spans="1:13" ht="12.75">
      <c r="A11" s="2"/>
      <c r="B11" s="96">
        <v>5</v>
      </c>
      <c r="C11" s="106">
        <v>2</v>
      </c>
      <c r="D11" s="107" t="s">
        <v>61</v>
      </c>
      <c r="E11" s="107"/>
      <c r="F11" s="108"/>
      <c r="G11" s="109">
        <v>327420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94">
        <v>3</v>
      </c>
      <c r="D12" s="95" t="s">
        <v>62</v>
      </c>
      <c r="E12" s="95"/>
      <c r="F12" s="103"/>
      <c r="G12" s="104">
        <v>36900</v>
      </c>
      <c r="H12" s="67">
        <v>3060</v>
      </c>
      <c r="I12" s="104"/>
      <c r="J12" s="67"/>
      <c r="K12" s="104"/>
      <c r="L12" s="105"/>
      <c r="M12" s="2"/>
    </row>
    <row r="13" spans="2:12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6</v>
      </c>
      <c r="D7" s="98" t="s">
        <v>122</v>
      </c>
      <c r="E7" s="98"/>
      <c r="F7" s="99"/>
      <c r="G7" s="100">
        <v>13140</v>
      </c>
      <c r="H7" s="101">
        <v>1610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65</v>
      </c>
      <c r="E8" s="95"/>
      <c r="F8" s="103"/>
      <c r="G8" s="104">
        <v>10140</v>
      </c>
      <c r="H8" s="67">
        <v>1610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66</v>
      </c>
      <c r="E9" s="95"/>
      <c r="F9" s="103"/>
      <c r="G9" s="104">
        <v>1000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67</v>
      </c>
      <c r="E10" s="95"/>
      <c r="F10" s="103"/>
      <c r="G10" s="104">
        <v>1000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4</v>
      </c>
      <c r="D11" s="95" t="s">
        <v>68</v>
      </c>
      <c r="E11" s="95"/>
      <c r="F11" s="103"/>
      <c r="G11" s="104">
        <v>1000</v>
      </c>
      <c r="H11" s="67"/>
      <c r="I11" s="104"/>
      <c r="J11" s="67"/>
      <c r="K11" s="104"/>
      <c r="L11" s="105"/>
      <c r="M11" s="2"/>
    </row>
    <row r="12" spans="2:12" ht="12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4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7</v>
      </c>
      <c r="D7" s="98" t="s">
        <v>123</v>
      </c>
      <c r="E7" s="98"/>
      <c r="F7" s="99"/>
      <c r="G7" s="100">
        <v>23910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71</v>
      </c>
      <c r="E8" s="95"/>
      <c r="F8" s="103"/>
      <c r="G8" s="104">
        <v>21910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72</v>
      </c>
      <c r="E9" s="95"/>
      <c r="F9" s="103"/>
      <c r="G9" s="104">
        <v>2000</v>
      </c>
      <c r="H9" s="67"/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73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8</v>
      </c>
      <c r="D7" s="98" t="s">
        <v>124</v>
      </c>
      <c r="E7" s="98"/>
      <c r="F7" s="99"/>
      <c r="G7" s="100">
        <v>22609</v>
      </c>
      <c r="H7" s="101">
        <v>39695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75</v>
      </c>
      <c r="E8" s="95"/>
      <c r="F8" s="103"/>
      <c r="G8" s="104">
        <v>19501</v>
      </c>
      <c r="H8" s="67">
        <v>18695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106">
        <v>1</v>
      </c>
      <c r="D9" s="107" t="s">
        <v>76</v>
      </c>
      <c r="E9" s="107"/>
      <c r="F9" s="108"/>
      <c r="G9" s="109">
        <v>19501</v>
      </c>
      <c r="H9" s="110">
        <v>18695</v>
      </c>
      <c r="I9" s="109"/>
      <c r="J9" s="110"/>
      <c r="K9" s="109"/>
      <c r="L9" s="111"/>
      <c r="M9" s="2"/>
    </row>
    <row r="10" spans="1:13" ht="12.75">
      <c r="A10" s="2"/>
      <c r="B10" s="96">
        <v>4</v>
      </c>
      <c r="C10" s="94">
        <v>2</v>
      </c>
      <c r="D10" s="95" t="s">
        <v>77</v>
      </c>
      <c r="E10" s="95"/>
      <c r="F10" s="103"/>
      <c r="G10" s="104">
        <v>3100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3</v>
      </c>
      <c r="D11" s="95" t="s">
        <v>78</v>
      </c>
      <c r="E11" s="95"/>
      <c r="F11" s="103"/>
      <c r="G11" s="104">
        <v>8</v>
      </c>
      <c r="H11" s="67">
        <v>21000</v>
      </c>
      <c r="I11" s="104"/>
      <c r="J11" s="67"/>
      <c r="K11" s="104"/>
      <c r="L11" s="105"/>
      <c r="M11" s="2"/>
    </row>
    <row r="12" spans="2:12" ht="12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4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40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2</v>
      </c>
      <c r="D9" s="23" t="s">
        <v>41</v>
      </c>
      <c r="E9" s="23"/>
      <c r="F9" s="23"/>
      <c r="G9" s="24">
        <v>12987</v>
      </c>
      <c r="H9" s="25">
        <v>1590</v>
      </c>
      <c r="I9" s="25">
        <v>592</v>
      </c>
      <c r="J9" s="25">
        <v>12115</v>
      </c>
      <c r="K9" s="25"/>
      <c r="L9" s="25"/>
      <c r="M9" s="24">
        <f>N9-G9</f>
        <v>1310</v>
      </c>
      <c r="N9" s="26">
        <f>SUM(H9:L9)</f>
        <v>14297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12987</v>
      </c>
      <c r="AD9" s="26">
        <f>N9+AA9</f>
        <v>14297</v>
      </c>
      <c r="AE9" s="27">
        <f>IF(AC9=0,"",AD9/AC9)</f>
        <v>1.100870100870101</v>
      </c>
    </row>
    <row r="10" spans="2:31" ht="12.75">
      <c r="B10" s="21">
        <v>2</v>
      </c>
      <c r="C10" s="28">
        <v>1</v>
      </c>
      <c r="D10" s="29" t="s">
        <v>42</v>
      </c>
      <c r="E10" s="29"/>
      <c r="F10" s="29"/>
      <c r="G10" s="30">
        <v>1972</v>
      </c>
      <c r="H10" s="31">
        <v>1590</v>
      </c>
      <c r="I10" s="31">
        <v>592</v>
      </c>
      <c r="J10" s="31">
        <v>1100</v>
      </c>
      <c r="K10" s="31"/>
      <c r="L10" s="31"/>
      <c r="M10" s="30">
        <f>N10-G10</f>
        <v>1310</v>
      </c>
      <c r="N10" s="32">
        <f>SUM(H10:L10)</f>
        <v>3282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1972</v>
      </c>
      <c r="AD10" s="32">
        <f>N10+AA10</f>
        <v>3282</v>
      </c>
      <c r="AE10" s="33">
        <f>IF(AC10=0,"",AD10/AC10)</f>
        <v>1.6643002028397567</v>
      </c>
    </row>
    <row r="11" spans="2:31" ht="12.75">
      <c r="B11" s="21">
        <v>3</v>
      </c>
      <c r="C11" s="28">
        <v>2</v>
      </c>
      <c r="D11" s="29" t="s">
        <v>43</v>
      </c>
      <c r="E11" s="29"/>
      <c r="F11" s="29"/>
      <c r="G11" s="30">
        <v>7350</v>
      </c>
      <c r="H11" s="31"/>
      <c r="I11" s="31"/>
      <c r="J11" s="31">
        <v>7350</v>
      </c>
      <c r="K11" s="31"/>
      <c r="L11" s="31"/>
      <c r="M11" s="30">
        <f>N11-G11</f>
        <v>0</v>
      </c>
      <c r="N11" s="32">
        <f>SUM(H11:L11)</f>
        <v>7350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7350</v>
      </c>
      <c r="AD11" s="32">
        <f>N11+AA11</f>
        <v>7350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44</v>
      </c>
      <c r="E12" s="29"/>
      <c r="F12" s="29"/>
      <c r="G12" s="30">
        <v>3665</v>
      </c>
      <c r="H12" s="31"/>
      <c r="I12" s="31"/>
      <c r="J12" s="31">
        <v>3665</v>
      </c>
      <c r="K12" s="31"/>
      <c r="L12" s="31"/>
      <c r="M12" s="30">
        <f>N12-G12</f>
        <v>0</v>
      </c>
      <c r="N12" s="32">
        <f>SUM(H12:L12)</f>
        <v>3665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3665</v>
      </c>
      <c r="AD12" s="32">
        <f>N12+AA12</f>
        <v>3665</v>
      </c>
      <c r="AE12" s="33">
        <f>IF(AC12=0,"",AD12/AC12)</f>
        <v>1</v>
      </c>
    </row>
    <row r="13" spans="2:31" ht="12.75">
      <c r="B13" s="21">
        <v>5</v>
      </c>
      <c r="C13" s="34">
        <v>1</v>
      </c>
      <c r="D13" s="35" t="s">
        <v>45</v>
      </c>
      <c r="E13" s="35"/>
      <c r="F13" s="35"/>
      <c r="G13" s="36">
        <v>2665</v>
      </c>
      <c r="H13" s="37"/>
      <c r="I13" s="37"/>
      <c r="J13" s="37">
        <v>2665</v>
      </c>
      <c r="K13" s="37"/>
      <c r="L13" s="37"/>
      <c r="M13" s="36">
        <f>N13-G13</f>
        <v>0</v>
      </c>
      <c r="N13" s="38">
        <f>SUM(H13:L13)</f>
        <v>2665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2665</v>
      </c>
      <c r="AD13" s="38">
        <f>N13+AA13</f>
        <v>2665</v>
      </c>
      <c r="AE13" s="33">
        <f>IF(AC13=0,"",AD13/AC13)</f>
        <v>1</v>
      </c>
    </row>
    <row r="14" spans="2:31" ht="12.75">
      <c r="B14" s="21">
        <v>6</v>
      </c>
      <c r="C14" s="34">
        <v>2</v>
      </c>
      <c r="D14" s="35" t="s">
        <v>46</v>
      </c>
      <c r="E14" s="35"/>
      <c r="F14" s="35"/>
      <c r="G14" s="36">
        <v>1000</v>
      </c>
      <c r="H14" s="37"/>
      <c r="I14" s="37"/>
      <c r="J14" s="37">
        <v>1000</v>
      </c>
      <c r="K14" s="37"/>
      <c r="L14" s="37"/>
      <c r="M14" s="36">
        <f>N14-G14</f>
        <v>0</v>
      </c>
      <c r="N14" s="38">
        <f>SUM(H14:L14)</f>
        <v>1000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1000</v>
      </c>
      <c r="AD14" s="38">
        <f>N14+AA14</f>
        <v>1000</v>
      </c>
      <c r="AE14" s="33">
        <f>IF(AC14=0,"",AD14/AC14)</f>
        <v>1</v>
      </c>
    </row>
    <row r="15" spans="2:31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2"/>
      <c r="AC15" s="53"/>
      <c r="AD15" s="53"/>
      <c r="AE15" s="53"/>
    </row>
  </sheetData>
  <mergeCells count="4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9</v>
      </c>
      <c r="D7" s="98" t="s">
        <v>125</v>
      </c>
      <c r="E7" s="98"/>
      <c r="F7" s="99"/>
      <c r="G7" s="100">
        <v>3950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81</v>
      </c>
      <c r="E8" s="95"/>
      <c r="F8" s="103"/>
      <c r="G8" s="104">
        <v>3750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82</v>
      </c>
      <c r="E9" s="95"/>
      <c r="F9" s="103"/>
      <c r="G9" s="104">
        <v>200</v>
      </c>
      <c r="H9" s="67"/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130</v>
      </c>
    </row>
    <row r="2" ht="12.75">
      <c r="B2" s="1" t="s">
        <v>83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114</v>
      </c>
      <c r="H4" s="89"/>
      <c r="I4" s="86" t="s">
        <v>115</v>
      </c>
      <c r="J4" s="89"/>
      <c r="K4" s="86" t="s">
        <v>116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10</v>
      </c>
      <c r="D7" s="98" t="s">
        <v>126</v>
      </c>
      <c r="E7" s="98"/>
      <c r="F7" s="99"/>
      <c r="G7" s="100">
        <v>23933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85</v>
      </c>
      <c r="E8" s="95"/>
      <c r="F8" s="103"/>
      <c r="G8" s="104">
        <v>16600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86</v>
      </c>
      <c r="E9" s="95"/>
      <c r="F9" s="103"/>
      <c r="G9" s="104">
        <v>1000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87</v>
      </c>
      <c r="E10" s="95"/>
      <c r="F10" s="103"/>
      <c r="G10" s="104">
        <v>6333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106">
        <v>1</v>
      </c>
      <c r="D11" s="107" t="s">
        <v>88</v>
      </c>
      <c r="E11" s="107"/>
      <c r="F11" s="108"/>
      <c r="G11" s="109">
        <v>170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106">
        <v>2</v>
      </c>
      <c r="D12" s="107" t="s">
        <v>89</v>
      </c>
      <c r="E12" s="107"/>
      <c r="F12" s="108"/>
      <c r="G12" s="109">
        <v>2000</v>
      </c>
      <c r="H12" s="110"/>
      <c r="I12" s="109"/>
      <c r="J12" s="110"/>
      <c r="K12" s="109"/>
      <c r="L12" s="111"/>
      <c r="M12" s="2"/>
    </row>
    <row r="13" spans="1:13" ht="12.75">
      <c r="A13" s="2"/>
      <c r="B13" s="96">
        <v>7</v>
      </c>
      <c r="C13" s="106">
        <v>3</v>
      </c>
      <c r="D13" s="107" t="s">
        <v>90</v>
      </c>
      <c r="E13" s="107"/>
      <c r="F13" s="108"/>
      <c r="G13" s="109">
        <v>4163</v>
      </c>
      <c r="H13" s="110"/>
      <c r="I13" s="109"/>
      <c r="J13" s="110"/>
      <c r="K13" s="109"/>
      <c r="L13" s="111"/>
      <c r="M13" s="2"/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</sheetData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130</v>
      </c>
      <c r="B1" s="2"/>
      <c r="C1" s="2"/>
      <c r="D1" s="2"/>
      <c r="E1" s="2"/>
      <c r="F1" s="2"/>
      <c r="G1" s="2"/>
    </row>
    <row r="2" spans="1:8" ht="12.75">
      <c r="A2" s="2"/>
      <c r="B2" s="112" t="s">
        <v>91</v>
      </c>
      <c r="C2" s="113"/>
      <c r="D2" s="116" t="s">
        <v>92</v>
      </c>
      <c r="E2" s="116" t="s">
        <v>93</v>
      </c>
      <c r="F2" s="116" t="s">
        <v>127</v>
      </c>
      <c r="G2" s="116" t="s">
        <v>128</v>
      </c>
      <c r="H2" s="2"/>
    </row>
    <row r="3" spans="1:8" ht="12.75">
      <c r="A3" s="2"/>
      <c r="B3" s="112"/>
      <c r="C3" s="113"/>
      <c r="D3" s="56"/>
      <c r="E3" s="56"/>
      <c r="F3" s="56"/>
      <c r="G3" s="56"/>
      <c r="H3" s="2"/>
    </row>
    <row r="4" spans="1:8" ht="12.75">
      <c r="A4" s="2"/>
      <c r="B4" s="61" t="s">
        <v>100</v>
      </c>
      <c r="C4" s="62" t="s">
        <v>101</v>
      </c>
      <c r="D4" s="114">
        <v>1564833</v>
      </c>
      <c r="E4" s="64">
        <v>1026780</v>
      </c>
      <c r="F4" s="64">
        <v>0</v>
      </c>
      <c r="G4" s="115">
        <v>0</v>
      </c>
      <c r="H4" s="2"/>
    </row>
    <row r="5" spans="1:8" ht="12.75">
      <c r="A5" s="2"/>
      <c r="B5" s="66" t="s">
        <v>129</v>
      </c>
      <c r="C5" s="67" t="s">
        <v>102</v>
      </c>
      <c r="D5" s="117">
        <f>SUM(D6:D15)</f>
        <v>1399228</v>
      </c>
      <c r="E5" s="118">
        <f>SUM(E6:E15)</f>
        <v>1005588</v>
      </c>
      <c r="F5" s="118">
        <f>SUM(F6:F15)</f>
        <v>0</v>
      </c>
      <c r="G5" s="119">
        <f>SUM(G6:G15)</f>
        <v>0</v>
      </c>
      <c r="H5" s="2"/>
    </row>
    <row r="6" spans="1:8" ht="12.75">
      <c r="A6" s="2"/>
      <c r="B6" s="71">
        <f>B5+1</f>
        <v>3</v>
      </c>
      <c r="C6" s="120" t="s">
        <v>103</v>
      </c>
      <c r="D6" s="73">
        <v>148428</v>
      </c>
      <c r="E6" s="73">
        <v>218448</v>
      </c>
      <c r="F6" s="74"/>
      <c r="G6" s="121"/>
      <c r="H6" s="2"/>
    </row>
    <row r="7" spans="1:8" ht="12.75">
      <c r="A7" s="2"/>
      <c r="B7" s="71">
        <f>B6+1</f>
        <v>4</v>
      </c>
      <c r="C7" s="120" t="s">
        <v>104</v>
      </c>
      <c r="D7" s="73">
        <v>12140</v>
      </c>
      <c r="E7" s="73">
        <v>14297</v>
      </c>
      <c r="F7" s="74"/>
      <c r="G7" s="121"/>
      <c r="H7" s="2"/>
    </row>
    <row r="8" spans="1:8" ht="12.75">
      <c r="A8" s="2"/>
      <c r="B8" s="71">
        <f>B7+1</f>
        <v>5</v>
      </c>
      <c r="C8" s="120" t="s">
        <v>105</v>
      </c>
      <c r="D8" s="73">
        <v>74213</v>
      </c>
      <c r="E8" s="73">
        <v>57276</v>
      </c>
      <c r="F8" s="74"/>
      <c r="G8" s="121"/>
      <c r="H8" s="2"/>
    </row>
    <row r="9" spans="1:8" ht="12.75">
      <c r="A9" s="2"/>
      <c r="B9" s="71">
        <f>B8+1</f>
        <v>6</v>
      </c>
      <c r="C9" s="120" t="s">
        <v>106</v>
      </c>
      <c r="D9" s="73">
        <v>38672</v>
      </c>
      <c r="E9" s="73">
        <v>76000</v>
      </c>
      <c r="F9" s="74"/>
      <c r="G9" s="121"/>
      <c r="H9" s="2"/>
    </row>
    <row r="10" spans="1:8" ht="12.75">
      <c r="A10" s="2"/>
      <c r="B10" s="71">
        <f>B9+1</f>
        <v>7</v>
      </c>
      <c r="C10" s="120" t="s">
        <v>107</v>
      </c>
      <c r="D10" s="73">
        <v>1019482</v>
      </c>
      <c r="E10" s="73">
        <v>510720</v>
      </c>
      <c r="F10" s="74"/>
      <c r="G10" s="121"/>
      <c r="H10" s="2"/>
    </row>
    <row r="11" spans="1:8" ht="12.75">
      <c r="A11" s="2"/>
      <c r="B11" s="71">
        <f>B10+1</f>
        <v>8</v>
      </c>
      <c r="C11" s="120" t="s">
        <v>108</v>
      </c>
      <c r="D11" s="73">
        <v>13530</v>
      </c>
      <c r="E11" s="73">
        <v>14750</v>
      </c>
      <c r="F11" s="74"/>
      <c r="G11" s="121"/>
      <c r="H11" s="2"/>
    </row>
    <row r="12" spans="1:8" ht="12.75">
      <c r="A12" s="2"/>
      <c r="B12" s="71">
        <f>B11+1</f>
        <v>9</v>
      </c>
      <c r="C12" s="120" t="s">
        <v>109</v>
      </c>
      <c r="D12" s="73">
        <v>25840</v>
      </c>
      <c r="E12" s="73">
        <v>23910</v>
      </c>
      <c r="F12" s="74"/>
      <c r="G12" s="121"/>
      <c r="H12" s="2"/>
    </row>
    <row r="13" spans="1:8" ht="12.75">
      <c r="A13" s="2"/>
      <c r="B13" s="71">
        <f>B12+1</f>
        <v>10</v>
      </c>
      <c r="C13" s="120" t="s">
        <v>110</v>
      </c>
      <c r="D13" s="73">
        <v>36221</v>
      </c>
      <c r="E13" s="73">
        <v>62304</v>
      </c>
      <c r="F13" s="74"/>
      <c r="G13" s="121"/>
      <c r="H13" s="2"/>
    </row>
    <row r="14" spans="1:8" ht="12.75">
      <c r="A14" s="2"/>
      <c r="B14" s="71">
        <f>B13+1</f>
        <v>11</v>
      </c>
      <c r="C14" s="120" t="s">
        <v>111</v>
      </c>
      <c r="D14" s="73">
        <v>3565</v>
      </c>
      <c r="E14" s="73">
        <v>3950</v>
      </c>
      <c r="F14" s="74"/>
      <c r="G14" s="121"/>
      <c r="H14" s="2"/>
    </row>
    <row r="15" spans="1:8" ht="12.75">
      <c r="A15" s="2"/>
      <c r="B15" s="71">
        <f>B14+1</f>
        <v>12</v>
      </c>
      <c r="C15" s="120" t="s">
        <v>112</v>
      </c>
      <c r="D15" s="73">
        <v>27137</v>
      </c>
      <c r="E15" s="73">
        <v>23933</v>
      </c>
      <c r="F15" s="74"/>
      <c r="G15" s="121"/>
      <c r="H15" s="2"/>
    </row>
    <row r="16" spans="1:8" ht="12.75">
      <c r="A16" s="2"/>
      <c r="B16" s="77">
        <f>B15+1</f>
        <v>13</v>
      </c>
      <c r="C16" s="122" t="s">
        <v>113</v>
      </c>
      <c r="D16" s="79">
        <f>D4-D5</f>
        <v>165605</v>
      </c>
      <c r="E16" s="80">
        <f>E4-E5</f>
        <v>21192</v>
      </c>
      <c r="F16" s="80">
        <f>F4-F5</f>
        <v>0</v>
      </c>
      <c r="G16" s="81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47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3</v>
      </c>
      <c r="D9" s="23" t="s">
        <v>48</v>
      </c>
      <c r="E9" s="23"/>
      <c r="F9" s="23"/>
      <c r="G9" s="24">
        <v>41776</v>
      </c>
      <c r="H9" s="25"/>
      <c r="I9" s="25"/>
      <c r="J9" s="25">
        <v>40276</v>
      </c>
      <c r="K9" s="25">
        <v>2000</v>
      </c>
      <c r="L9" s="25"/>
      <c r="M9" s="24">
        <f>N9-G9</f>
        <v>500</v>
      </c>
      <c r="N9" s="26">
        <f>SUM(H9:L9)</f>
        <v>42276</v>
      </c>
      <c r="O9"/>
      <c r="P9" s="24">
        <v>9000</v>
      </c>
      <c r="Q9" s="25"/>
      <c r="R9" s="25"/>
      <c r="S9" s="25"/>
      <c r="T9" s="25"/>
      <c r="U9" s="25">
        <v>12000</v>
      </c>
      <c r="V9" s="25">
        <v>3000</v>
      </c>
      <c r="W9" s="25"/>
      <c r="X9" s="25"/>
      <c r="Y9" s="25"/>
      <c r="Z9" s="24">
        <f>AA9-P9</f>
        <v>6000</v>
      </c>
      <c r="AA9" s="26">
        <f>SUM(Q9:Y9)</f>
        <v>15000</v>
      </c>
      <c r="AB9" s="2"/>
      <c r="AC9" s="26">
        <f>G9+P9</f>
        <v>50776</v>
      </c>
      <c r="AD9" s="26">
        <f>N9+AA9</f>
        <v>57276</v>
      </c>
      <c r="AE9" s="27">
        <f>IF(AC9=0,"",AD9/AC9)</f>
        <v>1.1280132345990233</v>
      </c>
    </row>
    <row r="10" spans="2:31" ht="12.75">
      <c r="B10" s="21">
        <v>2</v>
      </c>
      <c r="C10" s="28">
        <v>1</v>
      </c>
      <c r="D10" s="29" t="s">
        <v>49</v>
      </c>
      <c r="E10" s="29"/>
      <c r="F10" s="29"/>
      <c r="G10" s="30">
        <v>40300</v>
      </c>
      <c r="H10" s="31"/>
      <c r="I10" s="31"/>
      <c r="J10" s="31">
        <v>38300</v>
      </c>
      <c r="K10" s="31">
        <v>2000</v>
      </c>
      <c r="L10" s="31"/>
      <c r="M10" s="30">
        <f>N10-G10</f>
        <v>0</v>
      </c>
      <c r="N10" s="32">
        <f>SUM(H10:L10)</f>
        <v>40300</v>
      </c>
      <c r="O10"/>
      <c r="P10" s="30">
        <v>2000</v>
      </c>
      <c r="Q10" s="31"/>
      <c r="R10" s="31"/>
      <c r="S10" s="31"/>
      <c r="T10" s="31"/>
      <c r="U10" s="31"/>
      <c r="V10" s="31">
        <v>2000</v>
      </c>
      <c r="W10" s="31"/>
      <c r="X10" s="31"/>
      <c r="Y10" s="31"/>
      <c r="Z10" s="30">
        <f>AA10-P10</f>
        <v>0</v>
      </c>
      <c r="AA10" s="32">
        <f>SUM(Q10:Y10)</f>
        <v>2000</v>
      </c>
      <c r="AB10"/>
      <c r="AC10" s="32">
        <f>G10+P10</f>
        <v>42300</v>
      </c>
      <c r="AD10" s="32">
        <f>N10+AA10</f>
        <v>42300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50</v>
      </c>
      <c r="E11" s="29"/>
      <c r="F11" s="29"/>
      <c r="G11" s="30">
        <v>1000</v>
      </c>
      <c r="H11" s="31"/>
      <c r="I11" s="31"/>
      <c r="J11" s="31">
        <v>1000</v>
      </c>
      <c r="K11" s="31"/>
      <c r="L11" s="31"/>
      <c r="M11" s="30">
        <f>N11-G11</f>
        <v>0</v>
      </c>
      <c r="N11" s="32">
        <f>SUM(H11:L11)</f>
        <v>1000</v>
      </c>
      <c r="O11"/>
      <c r="P11" s="30">
        <v>1000</v>
      </c>
      <c r="Q11" s="31"/>
      <c r="R11" s="31"/>
      <c r="S11" s="31"/>
      <c r="T11" s="31"/>
      <c r="U11" s="31"/>
      <c r="V11" s="31">
        <v>1000</v>
      </c>
      <c r="W11" s="31"/>
      <c r="X11" s="31"/>
      <c r="Y11" s="31"/>
      <c r="Z11" s="30">
        <f>AA11-P11</f>
        <v>0</v>
      </c>
      <c r="AA11" s="32">
        <f>SUM(Q11:Y11)</f>
        <v>1000</v>
      </c>
      <c r="AB11"/>
      <c r="AC11" s="32">
        <f>G11+P11</f>
        <v>2000</v>
      </c>
      <c r="AD11" s="32">
        <f>N11+AA11</f>
        <v>2000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51</v>
      </c>
      <c r="E12" s="29"/>
      <c r="F12" s="29"/>
      <c r="G12" s="30"/>
      <c r="H12" s="31"/>
      <c r="I12" s="31"/>
      <c r="J12" s="31">
        <v>976</v>
      </c>
      <c r="K12" s="31"/>
      <c r="L12" s="31"/>
      <c r="M12" s="30">
        <f>N12-G12</f>
        <v>976</v>
      </c>
      <c r="N12" s="32">
        <f>SUM(H12:L12)</f>
        <v>976</v>
      </c>
      <c r="O12"/>
      <c r="P12" s="30"/>
      <c r="Q12" s="31"/>
      <c r="R12" s="31"/>
      <c r="S12" s="31"/>
      <c r="T12" s="31"/>
      <c r="U12" s="31">
        <v>12000</v>
      </c>
      <c r="V12" s="31"/>
      <c r="W12" s="31"/>
      <c r="X12" s="31"/>
      <c r="Y12" s="31"/>
      <c r="Z12" s="30">
        <f>AA12-P12</f>
        <v>12000</v>
      </c>
      <c r="AA12" s="32">
        <f>SUM(Q12:Y12)</f>
        <v>12000</v>
      </c>
      <c r="AB12"/>
      <c r="AC12" s="32">
        <f>G12+P12</f>
        <v>0</v>
      </c>
      <c r="AD12" s="32">
        <f>N12+AA12</f>
        <v>12976</v>
      </c>
      <c r="AE12" s="33" t="str">
        <f>IF(AC12=0,"",AD12/AC12)</f>
        <v/>
      </c>
    </row>
    <row r="13" spans="2:31" ht="12.7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2"/>
      <c r="AC13" s="53"/>
      <c r="AD13" s="53"/>
      <c r="AE13" s="53"/>
    </row>
  </sheetData>
  <mergeCells count="38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52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4</v>
      </c>
      <c r="D9" s="23" t="s">
        <v>53</v>
      </c>
      <c r="E9" s="23"/>
      <c r="F9" s="23"/>
      <c r="G9" s="24">
        <v>12000</v>
      </c>
      <c r="H9" s="25"/>
      <c r="I9" s="25"/>
      <c r="J9" s="25">
        <v>12000</v>
      </c>
      <c r="K9" s="25"/>
      <c r="L9" s="25"/>
      <c r="M9" s="24">
        <f>N9-G9</f>
        <v>0</v>
      </c>
      <c r="N9" s="26">
        <f>SUM(H9:L9)</f>
        <v>12000</v>
      </c>
      <c r="O9"/>
      <c r="P9" s="24">
        <v>64000</v>
      </c>
      <c r="Q9" s="25"/>
      <c r="R9" s="25"/>
      <c r="S9" s="25"/>
      <c r="T9" s="25"/>
      <c r="U9" s="25"/>
      <c r="V9" s="25">
        <v>64000</v>
      </c>
      <c r="W9" s="25"/>
      <c r="X9" s="25"/>
      <c r="Y9" s="25"/>
      <c r="Z9" s="24">
        <f>AA9-P9</f>
        <v>0</v>
      </c>
      <c r="AA9" s="26">
        <f>SUM(Q9:Y9)</f>
        <v>64000</v>
      </c>
      <c r="AB9" s="2"/>
      <c r="AC9" s="26">
        <f>G9+P9</f>
        <v>76000</v>
      </c>
      <c r="AD9" s="26">
        <f>N9+AA9</f>
        <v>76000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54</v>
      </c>
      <c r="E10" s="29"/>
      <c r="F10" s="29"/>
      <c r="G10" s="30">
        <v>12000</v>
      </c>
      <c r="H10" s="31"/>
      <c r="I10" s="31"/>
      <c r="J10" s="31">
        <v>12000</v>
      </c>
      <c r="K10" s="31"/>
      <c r="L10" s="31"/>
      <c r="M10" s="30">
        <f>N10-G10</f>
        <v>0</v>
      </c>
      <c r="N10" s="32">
        <f>SUM(H10:L10)</f>
        <v>12000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12000</v>
      </c>
      <c r="AD10" s="32">
        <f>N10+AA10</f>
        <v>12000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55</v>
      </c>
      <c r="E11" s="29"/>
      <c r="F11" s="29"/>
      <c r="G11" s="30"/>
      <c r="H11" s="31"/>
      <c r="I11" s="31"/>
      <c r="J11" s="31"/>
      <c r="K11" s="31"/>
      <c r="L11" s="31"/>
      <c r="M11" s="30">
        <f>N11-G11</f>
        <v>0</v>
      </c>
      <c r="N11" s="32">
        <f>SUM(H11:L11)</f>
        <v>0</v>
      </c>
      <c r="O11"/>
      <c r="P11" s="30">
        <v>64000</v>
      </c>
      <c r="Q11" s="31"/>
      <c r="R11" s="31"/>
      <c r="S11" s="31"/>
      <c r="T11" s="31"/>
      <c r="U11" s="31"/>
      <c r="V11" s="31">
        <v>64000</v>
      </c>
      <c r="W11" s="31"/>
      <c r="X11" s="31"/>
      <c r="Y11" s="31"/>
      <c r="Z11" s="30">
        <f>AA11-P11</f>
        <v>0</v>
      </c>
      <c r="AA11" s="32">
        <f>SUM(Q11:Y11)</f>
        <v>64000</v>
      </c>
      <c r="AB11"/>
      <c r="AC11" s="32">
        <f>G11+P11</f>
        <v>64000</v>
      </c>
      <c r="AD11" s="32">
        <f>N11+AA11</f>
        <v>64000</v>
      </c>
      <c r="AE11" s="33">
        <f>IF(AC11=0,"",AD11/AC11)</f>
        <v>1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56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5</v>
      </c>
      <c r="D9" s="23" t="s">
        <v>57</v>
      </c>
      <c r="E9" s="23"/>
      <c r="F9" s="23"/>
      <c r="G9" s="24">
        <v>500960</v>
      </c>
      <c r="H9" s="25">
        <v>290268</v>
      </c>
      <c r="I9" s="25">
        <v>101290</v>
      </c>
      <c r="J9" s="25">
        <v>107157</v>
      </c>
      <c r="K9" s="25">
        <v>2105</v>
      </c>
      <c r="L9" s="25"/>
      <c r="M9" s="24">
        <f>N9-G9</f>
        <v>-140</v>
      </c>
      <c r="N9" s="26">
        <f>SUM(H9:L9)</f>
        <v>500820</v>
      </c>
      <c r="O9"/>
      <c r="P9" s="24">
        <v>10000</v>
      </c>
      <c r="Q9" s="25"/>
      <c r="R9" s="25"/>
      <c r="S9" s="25">
        <v>3060</v>
      </c>
      <c r="T9" s="25"/>
      <c r="U9" s="25"/>
      <c r="V9" s="25">
        <v>6840</v>
      </c>
      <c r="W9" s="25"/>
      <c r="X9" s="25"/>
      <c r="Y9" s="25"/>
      <c r="Z9" s="24">
        <f>AA9-P9</f>
        <v>-100</v>
      </c>
      <c r="AA9" s="26">
        <f>SUM(Q9:Y9)</f>
        <v>9900</v>
      </c>
      <c r="AB9" s="2"/>
      <c r="AC9" s="26">
        <f>G9+P9</f>
        <v>510960</v>
      </c>
      <c r="AD9" s="26">
        <f>N9+AA9</f>
        <v>510720</v>
      </c>
      <c r="AE9" s="27">
        <f>IF(AC9=0,"",AD9/AC9)</f>
        <v>0.9995302959135745</v>
      </c>
    </row>
    <row r="10" spans="2:31" ht="12.75">
      <c r="B10" s="21">
        <v>2</v>
      </c>
      <c r="C10" s="28">
        <v>1</v>
      </c>
      <c r="D10" s="29" t="s">
        <v>58</v>
      </c>
      <c r="E10" s="29"/>
      <c r="F10" s="29"/>
      <c r="G10" s="30">
        <v>85400</v>
      </c>
      <c r="H10" s="31">
        <v>58468</v>
      </c>
      <c r="I10" s="31">
        <v>19950</v>
      </c>
      <c r="J10" s="31">
        <v>6840</v>
      </c>
      <c r="K10" s="31">
        <v>142</v>
      </c>
      <c r="L10" s="31"/>
      <c r="M10" s="30">
        <f>N10-G10</f>
        <v>0</v>
      </c>
      <c r="N10" s="32">
        <f>SUM(H10:L10)</f>
        <v>85400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85400</v>
      </c>
      <c r="AD10" s="32">
        <f>N10+AA10</f>
        <v>85400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59</v>
      </c>
      <c r="E11" s="29"/>
      <c r="F11" s="29"/>
      <c r="G11" s="30">
        <v>378420</v>
      </c>
      <c r="H11" s="31">
        <v>204700</v>
      </c>
      <c r="I11" s="31">
        <v>72040</v>
      </c>
      <c r="J11" s="31">
        <v>99880</v>
      </c>
      <c r="K11" s="31">
        <v>1900</v>
      </c>
      <c r="L11" s="31"/>
      <c r="M11" s="30">
        <f>N11-G11</f>
        <v>100</v>
      </c>
      <c r="N11" s="32">
        <f>SUM(H11:L11)</f>
        <v>378520</v>
      </c>
      <c r="O11"/>
      <c r="P11" s="30">
        <v>10000</v>
      </c>
      <c r="Q11" s="31"/>
      <c r="R11" s="31"/>
      <c r="S11" s="31"/>
      <c r="T11" s="31"/>
      <c r="U11" s="31"/>
      <c r="V11" s="31">
        <v>6840</v>
      </c>
      <c r="W11" s="31"/>
      <c r="X11" s="31"/>
      <c r="Y11" s="31"/>
      <c r="Z11" s="30">
        <f>AA11-P11</f>
        <v>-3160</v>
      </c>
      <c r="AA11" s="32">
        <f>SUM(Q11:Y11)</f>
        <v>6840</v>
      </c>
      <c r="AB11"/>
      <c r="AC11" s="32">
        <f>G11+P11</f>
        <v>388420</v>
      </c>
      <c r="AD11" s="32">
        <f>N11+AA11</f>
        <v>385360</v>
      </c>
      <c r="AE11" s="33">
        <f>IF(AC11=0,"",AD11/AC11)</f>
        <v>0.9921219298697287</v>
      </c>
    </row>
    <row r="12" spans="2:31" ht="12.75">
      <c r="B12" s="21">
        <v>4</v>
      </c>
      <c r="C12" s="34">
        <v>1</v>
      </c>
      <c r="D12" s="35" t="s">
        <v>60</v>
      </c>
      <c r="E12" s="35"/>
      <c r="F12" s="35"/>
      <c r="G12" s="36">
        <v>51000</v>
      </c>
      <c r="H12" s="37"/>
      <c r="I12" s="37"/>
      <c r="J12" s="37">
        <v>51100</v>
      </c>
      <c r="K12" s="37"/>
      <c r="L12" s="37"/>
      <c r="M12" s="36">
        <f>N12-G12</f>
        <v>100</v>
      </c>
      <c r="N12" s="38">
        <f>SUM(H12:L12)</f>
        <v>51100</v>
      </c>
      <c r="O12"/>
      <c r="P12" s="36">
        <v>10000</v>
      </c>
      <c r="Q12" s="37"/>
      <c r="R12" s="37"/>
      <c r="S12" s="37"/>
      <c r="T12" s="37"/>
      <c r="U12" s="37"/>
      <c r="V12" s="37">
        <v>6840</v>
      </c>
      <c r="W12" s="37"/>
      <c r="X12" s="37"/>
      <c r="Y12" s="37"/>
      <c r="Z12" s="36">
        <f>AA12-P12</f>
        <v>-3160</v>
      </c>
      <c r="AA12" s="38">
        <f>SUM(Q12:Y12)</f>
        <v>6840</v>
      </c>
      <c r="AB12" s="39"/>
      <c r="AC12" s="38">
        <f>G12+P12</f>
        <v>61000</v>
      </c>
      <c r="AD12" s="38">
        <f>N12+AA12</f>
        <v>57940</v>
      </c>
      <c r="AE12" s="33">
        <f>IF(AC12=0,"",AD12/AC12)</f>
        <v>0.9498360655737705</v>
      </c>
    </row>
    <row r="13" spans="2:31" ht="12.75">
      <c r="B13" s="21">
        <v>5</v>
      </c>
      <c r="C13" s="34">
        <v>2</v>
      </c>
      <c r="D13" s="35" t="s">
        <v>61</v>
      </c>
      <c r="E13" s="35"/>
      <c r="F13" s="35"/>
      <c r="G13" s="36">
        <v>327420</v>
      </c>
      <c r="H13" s="37">
        <v>204700</v>
      </c>
      <c r="I13" s="37">
        <v>72040</v>
      </c>
      <c r="J13" s="37">
        <v>48780</v>
      </c>
      <c r="K13" s="37">
        <v>1900</v>
      </c>
      <c r="L13" s="37"/>
      <c r="M13" s="36">
        <f>N13-G13</f>
        <v>0</v>
      </c>
      <c r="N13" s="38">
        <f>SUM(H13:L13)</f>
        <v>327420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327420</v>
      </c>
      <c r="AD13" s="38">
        <f>N13+AA13</f>
        <v>327420</v>
      </c>
      <c r="AE13" s="33">
        <f>IF(AC13=0,"",AD13/AC13)</f>
        <v>1</v>
      </c>
    </row>
    <row r="14" spans="2:31" ht="12.75">
      <c r="B14" s="21">
        <v>6</v>
      </c>
      <c r="C14" s="28">
        <v>3</v>
      </c>
      <c r="D14" s="29" t="s">
        <v>62</v>
      </c>
      <c r="E14" s="29"/>
      <c r="F14" s="29"/>
      <c r="G14" s="30">
        <v>37140</v>
      </c>
      <c r="H14" s="31">
        <v>27100</v>
      </c>
      <c r="I14" s="31">
        <v>9300</v>
      </c>
      <c r="J14" s="31">
        <v>437</v>
      </c>
      <c r="K14" s="31">
        <v>63</v>
      </c>
      <c r="L14" s="31"/>
      <c r="M14" s="30">
        <f>N14-G14</f>
        <v>-240</v>
      </c>
      <c r="N14" s="32">
        <f>SUM(H14:L14)</f>
        <v>36900</v>
      </c>
      <c r="O14"/>
      <c r="P14" s="30"/>
      <c r="Q14" s="31"/>
      <c r="R14" s="31"/>
      <c r="S14" s="31">
        <v>3060</v>
      </c>
      <c r="T14" s="31"/>
      <c r="U14" s="31"/>
      <c r="V14" s="31"/>
      <c r="W14" s="31"/>
      <c r="X14" s="31"/>
      <c r="Y14" s="31"/>
      <c r="Z14" s="30">
        <f>AA14-P14</f>
        <v>3060</v>
      </c>
      <c r="AA14" s="32">
        <f>SUM(Q14:Y14)</f>
        <v>3060</v>
      </c>
      <c r="AB14"/>
      <c r="AC14" s="32">
        <f>G14+P14</f>
        <v>37140</v>
      </c>
      <c r="AD14" s="32">
        <f>N14+AA14</f>
        <v>39960</v>
      </c>
      <c r="AE14" s="33">
        <f>IF(AC14=0,"",AD14/AC14)</f>
        <v>1.0759289176090467</v>
      </c>
    </row>
    <row r="15" spans="2:31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2"/>
      <c r="AC15" s="53"/>
      <c r="AD15" s="53"/>
      <c r="AE15" s="53"/>
    </row>
  </sheetData>
  <mergeCells count="4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63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6</v>
      </c>
      <c r="D9" s="23" t="s">
        <v>64</v>
      </c>
      <c r="E9" s="23"/>
      <c r="F9" s="23"/>
      <c r="G9" s="24">
        <v>13140</v>
      </c>
      <c r="H9" s="25"/>
      <c r="I9" s="25"/>
      <c r="J9" s="25">
        <v>5500</v>
      </c>
      <c r="K9" s="25">
        <v>7640</v>
      </c>
      <c r="L9" s="25"/>
      <c r="M9" s="24">
        <f>N9-G9</f>
        <v>0</v>
      </c>
      <c r="N9" s="26">
        <f>SUM(H9:L9)</f>
        <v>13140</v>
      </c>
      <c r="O9"/>
      <c r="P9" s="24"/>
      <c r="Q9" s="25"/>
      <c r="R9" s="25"/>
      <c r="S9" s="25">
        <v>1610</v>
      </c>
      <c r="T9" s="25"/>
      <c r="U9" s="25"/>
      <c r="V9" s="25"/>
      <c r="W9" s="25"/>
      <c r="X9" s="25"/>
      <c r="Y9" s="25"/>
      <c r="Z9" s="24">
        <f>AA9-P9</f>
        <v>1610</v>
      </c>
      <c r="AA9" s="26">
        <f>SUM(Q9:Y9)</f>
        <v>1610</v>
      </c>
      <c r="AB9" s="2"/>
      <c r="AC9" s="26">
        <f>G9+P9</f>
        <v>13140</v>
      </c>
      <c r="AD9" s="26">
        <f>N9+AA9</f>
        <v>14750</v>
      </c>
      <c r="AE9" s="27">
        <f>IF(AC9=0,"",AD9/AC9)</f>
        <v>1.1225266362252664</v>
      </c>
    </row>
    <row r="10" spans="2:31" ht="12.75">
      <c r="B10" s="21">
        <v>2</v>
      </c>
      <c r="C10" s="28">
        <v>1</v>
      </c>
      <c r="D10" s="29" t="s">
        <v>65</v>
      </c>
      <c r="E10" s="29"/>
      <c r="F10" s="29"/>
      <c r="G10" s="30">
        <v>10140</v>
      </c>
      <c r="H10" s="31"/>
      <c r="I10" s="31"/>
      <c r="J10" s="31">
        <v>3500</v>
      </c>
      <c r="K10" s="31">
        <v>6640</v>
      </c>
      <c r="L10" s="31"/>
      <c r="M10" s="30">
        <f>N10-G10</f>
        <v>0</v>
      </c>
      <c r="N10" s="32">
        <f>SUM(H10:L10)</f>
        <v>10140</v>
      </c>
      <c r="O10"/>
      <c r="P10" s="30"/>
      <c r="Q10" s="31"/>
      <c r="R10" s="31"/>
      <c r="S10" s="31">
        <v>1610</v>
      </c>
      <c r="T10" s="31"/>
      <c r="U10" s="31"/>
      <c r="V10" s="31"/>
      <c r="W10" s="31"/>
      <c r="X10" s="31"/>
      <c r="Y10" s="31"/>
      <c r="Z10" s="30">
        <f>AA10-P10</f>
        <v>1610</v>
      </c>
      <c r="AA10" s="32">
        <f>SUM(Q10:Y10)</f>
        <v>1610</v>
      </c>
      <c r="AB10"/>
      <c r="AC10" s="32">
        <f>G10+P10</f>
        <v>10140</v>
      </c>
      <c r="AD10" s="32">
        <f>N10+AA10</f>
        <v>11750</v>
      </c>
      <c r="AE10" s="33">
        <f>IF(AC10=0,"",AD10/AC10)</f>
        <v>1.1587771203155819</v>
      </c>
    </row>
    <row r="11" spans="2:31" ht="12.75">
      <c r="B11" s="21">
        <v>3</v>
      </c>
      <c r="C11" s="28">
        <v>2</v>
      </c>
      <c r="D11" s="29" t="s">
        <v>66</v>
      </c>
      <c r="E11" s="29"/>
      <c r="F11" s="29"/>
      <c r="G11" s="30">
        <v>1000</v>
      </c>
      <c r="H11" s="31"/>
      <c r="I11" s="31"/>
      <c r="J11" s="31"/>
      <c r="K11" s="31">
        <v>1000</v>
      </c>
      <c r="L11" s="31"/>
      <c r="M11" s="30">
        <f>N11-G11</f>
        <v>0</v>
      </c>
      <c r="N11" s="32">
        <f>SUM(H11:L11)</f>
        <v>1000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1000</v>
      </c>
      <c r="AD11" s="32">
        <f>N11+AA11</f>
        <v>1000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67</v>
      </c>
      <c r="E12" s="29"/>
      <c r="F12" s="29"/>
      <c r="G12" s="30">
        <v>1000</v>
      </c>
      <c r="H12" s="31"/>
      <c r="I12" s="31"/>
      <c r="J12" s="31">
        <v>1000</v>
      </c>
      <c r="K12" s="31"/>
      <c r="L12" s="31"/>
      <c r="M12" s="30">
        <f>N12-G12</f>
        <v>0</v>
      </c>
      <c r="N12" s="32">
        <f>SUM(H12:L12)</f>
        <v>1000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1000</v>
      </c>
      <c r="AD12" s="32">
        <f>N12+AA12</f>
        <v>1000</v>
      </c>
      <c r="AE12" s="33">
        <f>IF(AC12=0,"",AD12/AC12)</f>
        <v>1</v>
      </c>
    </row>
    <row r="13" spans="2:31" ht="12.75">
      <c r="B13" s="21">
        <v>5</v>
      </c>
      <c r="C13" s="28">
        <v>4</v>
      </c>
      <c r="D13" s="29" t="s">
        <v>68</v>
      </c>
      <c r="E13" s="29"/>
      <c r="F13" s="29"/>
      <c r="G13" s="30">
        <v>1000</v>
      </c>
      <c r="H13" s="31"/>
      <c r="I13" s="31"/>
      <c r="J13" s="31">
        <v>1000</v>
      </c>
      <c r="K13" s="31"/>
      <c r="L13" s="31"/>
      <c r="M13" s="30">
        <f>N13-G13</f>
        <v>0</v>
      </c>
      <c r="N13" s="32">
        <f>SUM(H13:L13)</f>
        <v>1000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1000</v>
      </c>
      <c r="AD13" s="32">
        <f>N13+AA13</f>
        <v>1000</v>
      </c>
      <c r="AE13" s="33">
        <f>IF(AC13=0,"",AD13/AC13)</f>
        <v>1</v>
      </c>
    </row>
    <row r="14" spans="2:31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"/>
      <c r="AC14" s="53"/>
      <c r="AD14" s="53"/>
      <c r="AE14" s="53"/>
    </row>
  </sheetData>
  <mergeCells count="3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69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7</v>
      </c>
      <c r="D9" s="23" t="s">
        <v>70</v>
      </c>
      <c r="E9" s="23"/>
      <c r="F9" s="23"/>
      <c r="G9" s="24">
        <v>23910</v>
      </c>
      <c r="H9" s="25">
        <v>7060</v>
      </c>
      <c r="I9" s="25">
        <v>2650</v>
      </c>
      <c r="J9" s="25">
        <v>13700</v>
      </c>
      <c r="K9" s="25">
        <v>500</v>
      </c>
      <c r="L9" s="25"/>
      <c r="M9" s="24">
        <f>N9-G9</f>
        <v>0</v>
      </c>
      <c r="N9" s="26">
        <f>SUM(H9:L9)</f>
        <v>23910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23910</v>
      </c>
      <c r="AD9" s="26">
        <f>N9+AA9</f>
        <v>23910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71</v>
      </c>
      <c r="E10" s="29"/>
      <c r="F10" s="29"/>
      <c r="G10" s="30">
        <v>21910</v>
      </c>
      <c r="H10" s="31">
        <v>7060</v>
      </c>
      <c r="I10" s="31">
        <v>2650</v>
      </c>
      <c r="J10" s="31">
        <v>11700</v>
      </c>
      <c r="K10" s="31">
        <v>500</v>
      </c>
      <c r="L10" s="31"/>
      <c r="M10" s="30">
        <f>N10-G10</f>
        <v>0</v>
      </c>
      <c r="N10" s="32">
        <f>SUM(H10:L10)</f>
        <v>21910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21910</v>
      </c>
      <c r="AD10" s="32">
        <f>N10+AA10</f>
        <v>21910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72</v>
      </c>
      <c r="E11" s="29"/>
      <c r="F11" s="29"/>
      <c r="G11" s="30">
        <v>2000</v>
      </c>
      <c r="H11" s="31"/>
      <c r="I11" s="31"/>
      <c r="J11" s="31">
        <v>2000</v>
      </c>
      <c r="K11" s="31"/>
      <c r="L11" s="31"/>
      <c r="M11" s="30">
        <f>N11-G11</f>
        <v>0</v>
      </c>
      <c r="N11" s="32">
        <f>SUM(H11:L11)</f>
        <v>2000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2000</v>
      </c>
      <c r="AD11" s="32">
        <f>N11+AA11</f>
        <v>2000</v>
      </c>
      <c r="AE11" s="33">
        <f>IF(AC11=0,"",AD11/AC11)</f>
        <v>1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73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8</v>
      </c>
      <c r="D9" s="23" t="s">
        <v>74</v>
      </c>
      <c r="E9" s="23"/>
      <c r="F9" s="23"/>
      <c r="G9" s="24">
        <v>22601</v>
      </c>
      <c r="H9" s="25"/>
      <c r="I9" s="25"/>
      <c r="J9" s="25">
        <v>22609</v>
      </c>
      <c r="K9" s="25"/>
      <c r="L9" s="25"/>
      <c r="M9" s="24">
        <f>N9-G9</f>
        <v>8</v>
      </c>
      <c r="N9" s="26">
        <f>SUM(H9:L9)</f>
        <v>22609</v>
      </c>
      <c r="O9"/>
      <c r="P9" s="24">
        <v>34600</v>
      </c>
      <c r="Q9" s="25"/>
      <c r="R9" s="25"/>
      <c r="S9" s="25"/>
      <c r="T9" s="25"/>
      <c r="U9" s="25">
        <v>6000</v>
      </c>
      <c r="V9" s="25">
        <v>33695</v>
      </c>
      <c r="W9" s="25"/>
      <c r="X9" s="25"/>
      <c r="Y9" s="25"/>
      <c r="Z9" s="24">
        <f>AA9-P9</f>
        <v>5095</v>
      </c>
      <c r="AA9" s="26">
        <f>SUM(Q9:Y9)</f>
        <v>39695</v>
      </c>
      <c r="AB9" s="2"/>
      <c r="AC9" s="26">
        <f>G9+P9</f>
        <v>57201</v>
      </c>
      <c r="AD9" s="26">
        <f>N9+AA9</f>
        <v>62304</v>
      </c>
      <c r="AE9" s="27">
        <f>IF(AC9=0,"",AD9/AC9)</f>
        <v>1.0892117270677086</v>
      </c>
    </row>
    <row r="10" spans="2:31" ht="12.75">
      <c r="B10" s="21">
        <v>2</v>
      </c>
      <c r="C10" s="28">
        <v>1</v>
      </c>
      <c r="D10" s="29" t="s">
        <v>75</v>
      </c>
      <c r="E10" s="29"/>
      <c r="F10" s="29"/>
      <c r="G10" s="30">
        <v>19501</v>
      </c>
      <c r="H10" s="31"/>
      <c r="I10" s="31"/>
      <c r="J10" s="31">
        <v>19501</v>
      </c>
      <c r="K10" s="31"/>
      <c r="L10" s="31"/>
      <c r="M10" s="30">
        <f>N10-G10</f>
        <v>0</v>
      </c>
      <c r="N10" s="32">
        <f>SUM(H10:L10)</f>
        <v>19501</v>
      </c>
      <c r="O10"/>
      <c r="P10" s="30">
        <v>13600</v>
      </c>
      <c r="Q10" s="31"/>
      <c r="R10" s="31"/>
      <c r="S10" s="31"/>
      <c r="T10" s="31"/>
      <c r="U10" s="31"/>
      <c r="V10" s="31">
        <v>18695</v>
      </c>
      <c r="W10" s="31"/>
      <c r="X10" s="31"/>
      <c r="Y10" s="31"/>
      <c r="Z10" s="30">
        <f>AA10-P10</f>
        <v>5095</v>
      </c>
      <c r="AA10" s="32">
        <f>SUM(Q10:Y10)</f>
        <v>18695</v>
      </c>
      <c r="AB10"/>
      <c r="AC10" s="32">
        <f>G10+P10</f>
        <v>33101</v>
      </c>
      <c r="AD10" s="32">
        <f>N10+AA10</f>
        <v>38196</v>
      </c>
      <c r="AE10" s="33">
        <f>IF(AC10=0,"",AD10/AC10)</f>
        <v>1.153922842210205</v>
      </c>
    </row>
    <row r="11" spans="2:31" ht="12.75">
      <c r="B11" s="21">
        <v>3</v>
      </c>
      <c r="C11" s="34">
        <v>1</v>
      </c>
      <c r="D11" s="35" t="s">
        <v>76</v>
      </c>
      <c r="E11" s="35"/>
      <c r="F11" s="35"/>
      <c r="G11" s="36">
        <v>19501</v>
      </c>
      <c r="H11" s="37"/>
      <c r="I11" s="37"/>
      <c r="J11" s="37">
        <v>19501</v>
      </c>
      <c r="K11" s="37"/>
      <c r="L11" s="37"/>
      <c r="M11" s="36">
        <f>N11-G11</f>
        <v>0</v>
      </c>
      <c r="N11" s="38">
        <f>SUM(H11:L11)</f>
        <v>19501</v>
      </c>
      <c r="O11"/>
      <c r="P11" s="36">
        <v>13600</v>
      </c>
      <c r="Q11" s="37"/>
      <c r="R11" s="37"/>
      <c r="S11" s="37"/>
      <c r="T11" s="37"/>
      <c r="U11" s="37"/>
      <c r="V11" s="37">
        <v>18695</v>
      </c>
      <c r="W11" s="37"/>
      <c r="X11" s="37"/>
      <c r="Y11" s="37"/>
      <c r="Z11" s="36">
        <f>AA11-P11</f>
        <v>5095</v>
      </c>
      <c r="AA11" s="38">
        <f>SUM(Q11:Y11)</f>
        <v>18695</v>
      </c>
      <c r="AB11" s="39"/>
      <c r="AC11" s="38">
        <f>G11+P11</f>
        <v>33101</v>
      </c>
      <c r="AD11" s="38">
        <f>N11+AA11</f>
        <v>38196</v>
      </c>
      <c r="AE11" s="33">
        <f>IF(AC11=0,"",AD11/AC11)</f>
        <v>1.153922842210205</v>
      </c>
    </row>
    <row r="12" spans="2:31" ht="12.75">
      <c r="B12" s="21">
        <v>4</v>
      </c>
      <c r="C12" s="28">
        <v>2</v>
      </c>
      <c r="D12" s="29" t="s">
        <v>77</v>
      </c>
      <c r="E12" s="29"/>
      <c r="F12" s="29"/>
      <c r="G12" s="30">
        <v>3100</v>
      </c>
      <c r="H12" s="31"/>
      <c r="I12" s="31"/>
      <c r="J12" s="31">
        <v>3100</v>
      </c>
      <c r="K12" s="31"/>
      <c r="L12" s="31"/>
      <c r="M12" s="30">
        <f>N12-G12</f>
        <v>0</v>
      </c>
      <c r="N12" s="32">
        <f>SUM(H12:L12)</f>
        <v>3100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3100</v>
      </c>
      <c r="AD12" s="32">
        <f>N12+AA12</f>
        <v>3100</v>
      </c>
      <c r="AE12" s="33">
        <f>IF(AC12=0,"",AD12/AC12)</f>
        <v>1</v>
      </c>
    </row>
    <row r="13" spans="2:31" ht="12.75">
      <c r="B13" s="21">
        <v>5</v>
      </c>
      <c r="C13" s="28">
        <v>3</v>
      </c>
      <c r="D13" s="29" t="s">
        <v>78</v>
      </c>
      <c r="E13" s="29"/>
      <c r="F13" s="29"/>
      <c r="G13" s="30"/>
      <c r="H13" s="31"/>
      <c r="I13" s="31"/>
      <c r="J13" s="31">
        <v>8</v>
      </c>
      <c r="K13" s="31"/>
      <c r="L13" s="31"/>
      <c r="M13" s="30">
        <f>N13-G13</f>
        <v>8</v>
      </c>
      <c r="N13" s="32">
        <f>SUM(H13:L13)</f>
        <v>8</v>
      </c>
      <c r="O13"/>
      <c r="P13" s="30">
        <v>21000</v>
      </c>
      <c r="Q13" s="31"/>
      <c r="R13" s="31"/>
      <c r="S13" s="31"/>
      <c r="T13" s="31"/>
      <c r="U13" s="31">
        <v>6000</v>
      </c>
      <c r="V13" s="31">
        <v>15000</v>
      </c>
      <c r="W13" s="31"/>
      <c r="X13" s="31"/>
      <c r="Y13" s="31"/>
      <c r="Z13" s="30">
        <f>AA13-P13</f>
        <v>0</v>
      </c>
      <c r="AA13" s="32">
        <f>SUM(Q13:Y13)</f>
        <v>21000</v>
      </c>
      <c r="AB13"/>
      <c r="AC13" s="32">
        <f>G13+P13</f>
        <v>21000</v>
      </c>
      <c r="AD13" s="32">
        <f>N13+AA13</f>
        <v>21008</v>
      </c>
      <c r="AE13" s="33">
        <f>IF(AC13=0,"",AD13/AC13)</f>
        <v>1.0003809523809524</v>
      </c>
    </row>
    <row r="14" spans="2:31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"/>
      <c r="AC14" s="53"/>
      <c r="AD14" s="53"/>
      <c r="AE14" s="53"/>
    </row>
  </sheetData>
  <mergeCells count="3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130</v>
      </c>
    </row>
    <row r="2" ht="12.75">
      <c r="B2" s="1" t="s">
        <v>79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9</v>
      </c>
      <c r="D9" s="23" t="s">
        <v>80</v>
      </c>
      <c r="E9" s="23"/>
      <c r="F9" s="23"/>
      <c r="G9" s="24">
        <v>3950</v>
      </c>
      <c r="H9" s="25"/>
      <c r="I9" s="25"/>
      <c r="J9" s="25">
        <v>3950</v>
      </c>
      <c r="K9" s="25"/>
      <c r="L9" s="25"/>
      <c r="M9" s="24">
        <f>N9-G9</f>
        <v>0</v>
      </c>
      <c r="N9" s="26">
        <f>SUM(H9:L9)</f>
        <v>3950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3950</v>
      </c>
      <c r="AD9" s="26">
        <f>N9+AA9</f>
        <v>3950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81</v>
      </c>
      <c r="E10" s="29"/>
      <c r="F10" s="29"/>
      <c r="G10" s="30">
        <v>3750</v>
      </c>
      <c r="H10" s="31"/>
      <c r="I10" s="31"/>
      <c r="J10" s="31">
        <v>3750</v>
      </c>
      <c r="K10" s="31"/>
      <c r="L10" s="31"/>
      <c r="M10" s="30">
        <f>N10-G10</f>
        <v>0</v>
      </c>
      <c r="N10" s="32">
        <f>SUM(H10:L10)</f>
        <v>3750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3750</v>
      </c>
      <c r="AD10" s="32">
        <f>N10+AA10</f>
        <v>3750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82</v>
      </c>
      <c r="E11" s="29"/>
      <c r="F11" s="29"/>
      <c r="G11" s="30">
        <v>200</v>
      </c>
      <c r="H11" s="31"/>
      <c r="I11" s="31"/>
      <c r="J11" s="31">
        <v>200</v>
      </c>
      <c r="K11" s="31"/>
      <c r="L11" s="31"/>
      <c r="M11" s="30">
        <f>N11-G11</f>
        <v>0</v>
      </c>
      <c r="N11" s="32">
        <f>SUM(H11:L11)</f>
        <v>200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200</v>
      </c>
      <c r="AD11" s="32">
        <f>N11+AA11</f>
        <v>200</v>
      </c>
      <c r="AE11" s="33">
        <f>IF(AC11=0,"",AD11/AC11)</f>
        <v>1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