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SUM" sheetId="11" r:id="rId11"/>
    <sheet name="PV1" sheetId="12" r:id="rId12"/>
    <sheet name="PV2" sheetId="13" r:id="rId13"/>
    <sheet name="PV3" sheetId="14" r:id="rId14"/>
    <sheet name="PV4" sheetId="15" r:id="rId15"/>
    <sheet name="PV5" sheetId="16" r:id="rId16"/>
    <sheet name="PV6" sheetId="17" r:id="rId17"/>
    <sheet name="PV7" sheetId="18" r:id="rId18"/>
    <sheet name="PV8" sheetId="19" r:id="rId19"/>
    <sheet name="PV9" sheetId="20" r:id="rId20"/>
    <sheet name="PV10" sheetId="21" r:id="rId21"/>
    <sheet name="SUMV" sheetId="22" r:id="rId22"/>
  </sheets>
  <definedNames/>
  <calcPr fullCalcOnLoad="1"/>
</workbook>
</file>

<file path=xl/sharedStrings.xml><?xml version="1.0" encoding="utf-8"?>
<sst xmlns="http://schemas.openxmlformats.org/spreadsheetml/2006/main" count="1058" uniqueCount="128">
  <si>
    <t>€</t>
  </si>
  <si>
    <t>Skutočnosť</t>
  </si>
  <si>
    <t>Bežné výdavky</t>
  </si>
  <si>
    <t>Kapitálové výdavky</t>
  </si>
  <si>
    <t>Upravený</t>
  </si>
  <si>
    <t>% zmena</t>
  </si>
  <si>
    <t>Funkčná klasifikácia</t>
  </si>
  <si>
    <t>Ukazovateľ</t>
  </si>
  <si>
    <t>Rozpočet</t>
  </si>
  <si>
    <t>Zmena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</si>
  <si>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</si>
  <si>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</si>
  <si>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</si>
  <si>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</si>
  <si>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</si>
  <si>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</si>
  <si>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</si>
  <si>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</si>
  <si>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</si>
  <si>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</si>
  <si>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</si>
  <si>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</si>
  <si>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</si>
  <si>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</si>
  <si>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</si>
  <si>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</si>
  <si>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</si>
  <si>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</si>
  <si>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 obce</t>
  </si>
  <si>
    <t>Členstvo obce v samosprávnych orgánoch a združeniach</t>
  </si>
  <si>
    <t>Propagácia a prezentácia obce</t>
  </si>
  <si>
    <t>Voľby do VÚC</t>
  </si>
  <si>
    <t>PROGRAM 2: SLUŽBY OBČANOM</t>
  </si>
  <si>
    <t>Služby občanom</t>
  </si>
  <si>
    <t>Administratívne služby - matrika, register obyvateľov</t>
  </si>
  <si>
    <t>Obecný cintorín a Dom smútku</t>
  </si>
  <si>
    <t>Obecné média</t>
  </si>
  <si>
    <t>Obecný rozhlas</t>
  </si>
  <si>
    <t>Kronika obce</t>
  </si>
  <si>
    <t>PROGRAM 3: ODPADOVÉ HOSPODÁRSTVO</t>
  </si>
  <si>
    <t>Odpadové hospodárstvo</t>
  </si>
  <si>
    <t>Nakladanie s odpadom</t>
  </si>
  <si>
    <t>Odpadové vody</t>
  </si>
  <si>
    <t>Separácia a recyklácia odpadu</t>
  </si>
  <si>
    <t>PROGRAM 4: KOMUNIKÁCIE</t>
  </si>
  <si>
    <t>Komunikácie</t>
  </si>
  <si>
    <t>Údržba ciest</t>
  </si>
  <si>
    <t>Výstavba pozemných komunikácií</t>
  </si>
  <si>
    <t>PROGRAM 5: VZDELÁVANIE</t>
  </si>
  <si>
    <t>Vzdelávanie</t>
  </si>
  <si>
    <t>Materské školy</t>
  </si>
  <si>
    <t>Základná škola</t>
  </si>
  <si>
    <t>Financovanie z rozpočtu obce - ZŠ a MŠ</t>
  </si>
  <si>
    <t>Základná škola Zubrohlava</t>
  </si>
  <si>
    <t>Školská jedáleň</t>
  </si>
  <si>
    <t>Školský klub</t>
  </si>
  <si>
    <t>PROGRAM 6: ŠPORT</t>
  </si>
  <si>
    <t>Šport</t>
  </si>
  <si>
    <t>TJ SOKOL Zubrohlava</t>
  </si>
  <si>
    <t>Podpora úspešných športovcov</t>
  </si>
  <si>
    <t>Klzisko</t>
  </si>
  <si>
    <t>Multifunkčné ihrisko</t>
  </si>
  <si>
    <t>Voľnočasové aktivity ZŠsMŠ</t>
  </si>
  <si>
    <t>PROGRAM 7: KULTÚRA</t>
  </si>
  <si>
    <t>Kultúra</t>
  </si>
  <si>
    <t>Kultúrny dom</t>
  </si>
  <si>
    <t>Organizácia kultúrnych podujatí v obci</t>
  </si>
  <si>
    <t>PROGRAM 8: PROSTREDIE PRE ŽIVOT</t>
  </si>
  <si>
    <t>Prostredie pre život</t>
  </si>
  <si>
    <t>Verejné osvetlenie</t>
  </si>
  <si>
    <t>Verejná zeleň</t>
  </si>
  <si>
    <t>Výstavba vodovodu</t>
  </si>
  <si>
    <t>PROGRAM 9: BEZPEČNOSŤ, PRÁVO A PORIADOK</t>
  </si>
  <si>
    <t>Bezpečnosť, právo a poriadok</t>
  </si>
  <si>
    <t>Požiarna ochrana</t>
  </si>
  <si>
    <t>Civilná ochrana</t>
  </si>
  <si>
    <t>Ochrana majetku obce a občanov</t>
  </si>
  <si>
    <t>PROGRAM 10: SOCIÁLNE SLUŽBY</t>
  </si>
  <si>
    <t>Sociálne služby</t>
  </si>
  <si>
    <t>Opatrovateľská služba v dome občana</t>
  </si>
  <si>
    <t>Starostlivosť o seniorov</t>
  </si>
  <si>
    <t>Sociálna výpomoc</t>
  </si>
  <si>
    <t>ZO ZŤP Zubrohlava</t>
  </si>
  <si>
    <t>Jednorazová sociálna výpomoc</t>
  </si>
  <si>
    <t>Aktivačné práce</t>
  </si>
  <si>
    <t>Rodina a deti</t>
  </si>
  <si>
    <t>Jednorazový finančný príspevok pri narodení dieťaťa</t>
  </si>
  <si>
    <t>Rodinné prídavky</t>
  </si>
  <si>
    <t>Rozpočet - sumarizácia</t>
  </si>
  <si>
    <t>Rozpočet rok 2013</t>
  </si>
  <si>
    <t>Rozpočet rok 2014</t>
  </si>
  <si>
    <t>Index 14/13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</si>
  <si>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</si>
  <si>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</si>
  <si>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</si>
  <si>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</si>
  <si>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</si>
  <si>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</si>
  <si>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</si>
  <si>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</si>
  <si>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</si>
  <si>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Služby občanom</t>
  </si>
  <si>
    <t>Program 3: Odpadové hospodárstvo</t>
  </si>
  <si>
    <t>Program 4: Komunikácie</t>
  </si>
  <si>
    <t>Program 5: Vzdelávanie</t>
  </si>
  <si>
    <t>Program 6: Šport</t>
  </si>
  <si>
    <t>Program 7: Kultúra</t>
  </si>
  <si>
    <t>Program 8: Prostredie pre život</t>
  </si>
  <si>
    <t>Program 9: Bezpečnosť, právo a poriadok</t>
  </si>
  <si>
    <t>Program 10: Sociálne služby</t>
  </si>
  <si>
    <t>Výsledok hospodárenia:</t>
  </si>
  <si>
    <t>Rozpočet 2014</t>
  </si>
  <si>
    <t>Rozpočet 2015</t>
  </si>
  <si>
    <t>Rozpočet 2016</t>
  </si>
  <si>
    <t>PLÁNOVANIE, MANAŽMENT A KONTROLA</t>
  </si>
  <si>
    <t>SLUŽBY OBČANOM</t>
  </si>
  <si>
    <t>ODPADOVÉ HOSPODÁRSTVO</t>
  </si>
  <si>
    <t>KOMUNIKÁCIE</t>
  </si>
  <si>
    <t>VZDELÁVANIE</t>
  </si>
  <si>
    <t>ŠPORT</t>
  </si>
  <si>
    <t>KULTÚRA</t>
  </si>
  <si>
    <t>PROSTREDIE PRE ŽIVOT</t>
  </si>
  <si>
    <t>BEZPEČNOSŤ, PRÁVO A PORIADOK</t>
  </si>
  <si>
    <t>SOCIÁLNE SLUŽBY</t>
  </si>
  <si>
    <t>Rozpočet rok 2015</t>
  </si>
  <si>
    <t>Rozpočet rok 2016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</si>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</sst>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dd/mm/yy"/>
    <numFmt numFmtId="173" formatCode="#,##0.##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36" borderId="5" applyNumberFormat="0" applyAlignment="0" applyProtection="0"/>
    <xf numFmtId="0" fontId="14" fillId="9" borderId="1" applyNumberFormat="0" applyAlignment="0" applyProtection="0"/>
    <xf numFmtId="0" fontId="29" fillId="37" borderId="6" applyNumberFormat="0" applyAlignment="0" applyProtection="0"/>
    <xf numFmtId="0" fontId="17" fillId="0" borderId="7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3" fillId="38" borderId="0" applyNumberFormat="0" applyBorder="0" applyAlignment="0" applyProtection="0"/>
    <xf numFmtId="0" fontId="0" fillId="10" borderId="11" applyNumberFormat="0" applyFont="0" applyAlignment="0" applyProtection="0"/>
    <xf numFmtId="0" fontId="15" fillId="8" borderId="12" applyNumberFormat="0" applyAlignment="0" applyProtection="0"/>
    <xf numFmtId="9" fontId="0" fillId="0" borderId="0" applyFill="0" applyBorder="0" applyAlignment="0" applyProtection="0"/>
    <xf numFmtId="0" fontId="0" fillId="39" borderId="13" applyNumberFormat="0" applyFont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38" fillId="40" borderId="17" applyNumberFormat="0" applyAlignment="0" applyProtection="0"/>
    <xf numFmtId="0" fontId="39" fillId="41" borderId="17" applyNumberFormat="0" applyAlignment="0" applyProtection="0"/>
    <xf numFmtId="0" fontId="40" fillId="41" borderId="18" applyNumberFormat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49" borderId="19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0" borderId="23" xfId="0" applyFont="1" applyFill="1" applyBorder="1" applyAlignment="1">
      <alignment horizontal="center" vertical="center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 vertical="center" wrapText="1"/>
    </xf>
    <xf numFmtId="0" fontId="3" fillId="49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50" borderId="27" xfId="0" applyFont="1" applyFill="1" applyBorder="1" applyAlignment="1">
      <alignment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4" fillId="49" borderId="24" xfId="0" applyFont="1" applyFill="1" applyBorder="1" applyAlignment="1">
      <alignment horizontal="center" vertical="center" wrapText="1"/>
    </xf>
    <xf numFmtId="0" fontId="4" fillId="49" borderId="25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" fillId="51" borderId="36" xfId="0" applyFont="1" applyFill="1" applyBorder="1" applyAlignment="1">
      <alignment horizontal="center"/>
    </xf>
    <xf numFmtId="173" fontId="2" fillId="51" borderId="19" xfId="0" applyNumberFormat="1" applyFont="1" applyFill="1" applyBorder="1" applyAlignment="1">
      <alignment wrapText="1"/>
    </xf>
    <xf numFmtId="173" fontId="2" fillId="51" borderId="20" xfId="0" applyNumberFormat="1" applyFont="1" applyFill="1" applyBorder="1" applyAlignment="1">
      <alignment wrapText="1"/>
    </xf>
    <xf numFmtId="173" fontId="2" fillId="51" borderId="21" xfId="0" applyNumberFormat="1" applyFont="1" applyFill="1" applyBorder="1" applyAlignment="1">
      <alignment wrapText="1"/>
    </xf>
    <xf numFmtId="0" fontId="0" fillId="0" borderId="22" xfId="0" applyFill="1" applyBorder="1" applyAlignment="1">
      <alignment/>
    </xf>
    <xf numFmtId="173" fontId="2" fillId="51" borderId="37" xfId="0" applyNumberFormat="1" applyFont="1" applyFill="1" applyBorder="1" applyAlignment="1">
      <alignment/>
    </xf>
    <xf numFmtId="173" fontId="2" fillId="51" borderId="36" xfId="0" applyNumberFormat="1" applyFont="1" applyFill="1" applyBorder="1" applyAlignment="1">
      <alignment/>
    </xf>
    <xf numFmtId="0" fontId="0" fillId="0" borderId="22" xfId="0" applyBorder="1" applyAlignment="1">
      <alignment/>
    </xf>
    <xf numFmtId="173" fontId="2" fillId="51" borderId="19" xfId="0" applyNumberFormat="1" applyFont="1" applyFill="1" applyBorder="1" applyAlignment="1">
      <alignment/>
    </xf>
    <xf numFmtId="173" fontId="2" fillId="51" borderId="20" xfId="0" applyNumberFormat="1" applyFont="1" applyFill="1" applyBorder="1" applyAlignment="1">
      <alignment/>
    </xf>
    <xf numFmtId="10" fontId="2" fillId="51" borderId="20" xfId="0" applyNumberFormat="1" applyFont="1" applyFill="1" applyBorder="1" applyAlignment="1">
      <alignment/>
    </xf>
    <xf numFmtId="173" fontId="2" fillId="51" borderId="21" xfId="0" applyNumberFormat="1" applyFont="1" applyFill="1" applyBorder="1" applyAlignment="1">
      <alignment/>
    </xf>
    <xf numFmtId="0" fontId="2" fillId="52" borderId="36" xfId="0" applyFont="1" applyFill="1" applyBorder="1" applyAlignment="1">
      <alignment horizontal="center"/>
    </xf>
    <xf numFmtId="173" fontId="2" fillId="52" borderId="24" xfId="0" applyNumberFormat="1" applyFont="1" applyFill="1" applyBorder="1" applyAlignment="1">
      <alignment wrapText="1"/>
    </xf>
    <xf numFmtId="173" fontId="2" fillId="52" borderId="25" xfId="0" applyNumberFormat="1" applyFont="1" applyFill="1" applyBorder="1" applyAlignment="1">
      <alignment wrapText="1"/>
    </xf>
    <xf numFmtId="173" fontId="2" fillId="52" borderId="26" xfId="0" applyNumberFormat="1" applyFont="1" applyFill="1" applyBorder="1" applyAlignment="1">
      <alignment wrapText="1"/>
    </xf>
    <xf numFmtId="173" fontId="2" fillId="52" borderId="36" xfId="0" applyNumberFormat="1" applyFont="1" applyFill="1" applyBorder="1" applyAlignment="1">
      <alignment/>
    </xf>
    <xf numFmtId="173" fontId="2" fillId="52" borderId="24" xfId="0" applyNumberFormat="1" applyFont="1" applyFill="1" applyBorder="1" applyAlignment="1">
      <alignment/>
    </xf>
    <xf numFmtId="173" fontId="2" fillId="52" borderId="25" xfId="0" applyNumberFormat="1" applyFont="1" applyFill="1" applyBorder="1" applyAlignment="1">
      <alignment/>
    </xf>
    <xf numFmtId="10" fontId="2" fillId="52" borderId="25" xfId="0" applyNumberFormat="1" applyFont="1" applyFill="1" applyBorder="1" applyAlignment="1">
      <alignment/>
    </xf>
    <xf numFmtId="173" fontId="2" fillId="52" borderId="26" xfId="0" applyNumberFormat="1" applyFont="1" applyFill="1" applyBorder="1" applyAlignment="1">
      <alignment/>
    </xf>
    <xf numFmtId="0" fontId="4" fillId="53" borderId="36" xfId="0" applyFont="1" applyFill="1" applyBorder="1" applyAlignment="1">
      <alignment horizontal="center"/>
    </xf>
    <xf numFmtId="173" fontId="4" fillId="53" borderId="24" xfId="0" applyNumberFormat="1" applyFont="1" applyFill="1" applyBorder="1" applyAlignment="1">
      <alignment wrapText="1"/>
    </xf>
    <xf numFmtId="173" fontId="4" fillId="53" borderId="25" xfId="0" applyNumberFormat="1" applyFont="1" applyFill="1" applyBorder="1" applyAlignment="1">
      <alignment wrapText="1"/>
    </xf>
    <xf numFmtId="173" fontId="4" fillId="53" borderId="26" xfId="0" applyNumberFormat="1" applyFont="1" applyFill="1" applyBorder="1" applyAlignment="1">
      <alignment wrapText="1"/>
    </xf>
    <xf numFmtId="173" fontId="4" fillId="53" borderId="36" xfId="0" applyNumberFormat="1" applyFont="1" applyFill="1" applyBorder="1" applyAlignment="1">
      <alignment/>
    </xf>
    <xf numFmtId="173" fontId="4" fillId="53" borderId="24" xfId="0" applyNumberFormat="1" applyFont="1" applyFill="1" applyBorder="1" applyAlignment="1">
      <alignment/>
    </xf>
    <xf numFmtId="173" fontId="4" fillId="53" borderId="25" xfId="0" applyNumberFormat="1" applyFont="1" applyFill="1" applyBorder="1" applyAlignment="1">
      <alignment/>
    </xf>
    <xf numFmtId="10" fontId="4" fillId="53" borderId="25" xfId="0" applyNumberFormat="1" applyFont="1" applyFill="1" applyBorder="1" applyAlignment="1">
      <alignment/>
    </xf>
    <xf numFmtId="173" fontId="4" fillId="53" borderId="2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6" fillId="10" borderId="3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5" fillId="21" borderId="39" xfId="0" applyFont="1" applyFill="1" applyBorder="1" applyAlignment="1">
      <alignment horizontal="center"/>
    </xf>
    <xf numFmtId="0" fontId="2" fillId="21" borderId="40" xfId="0" applyFont="1" applyFill="1" applyBorder="1" applyAlignment="1">
      <alignment/>
    </xf>
    <xf numFmtId="0" fontId="2" fillId="21" borderId="40" xfId="0" applyFont="1" applyFill="1" applyBorder="1" applyAlignment="1">
      <alignment horizontal="right"/>
    </xf>
    <xf numFmtId="0" fontId="2" fillId="21" borderId="41" xfId="0" applyFont="1" applyFill="1" applyBorder="1" applyAlignment="1">
      <alignment horizontal="right"/>
    </xf>
    <xf numFmtId="0" fontId="2" fillId="21" borderId="42" xfId="0" applyFont="1" applyFill="1" applyBorder="1" applyAlignment="1">
      <alignment horizontal="right"/>
    </xf>
    <xf numFmtId="0" fontId="5" fillId="21" borderId="43" xfId="0" applyFont="1" applyFill="1" applyBorder="1" applyAlignment="1">
      <alignment horizontal="center"/>
    </xf>
    <xf numFmtId="0" fontId="2" fillId="21" borderId="44" xfId="0" applyFont="1" applyFill="1" applyBorder="1" applyAlignment="1">
      <alignment/>
    </xf>
    <xf numFmtId="0" fontId="2" fillId="21" borderId="45" xfId="0" applyFont="1" applyFill="1" applyBorder="1" applyAlignment="1">
      <alignment horizontal="right"/>
    </xf>
    <xf numFmtId="0" fontId="2" fillId="21" borderId="44" xfId="0" applyFont="1" applyFill="1" applyBorder="1" applyAlignment="1">
      <alignment horizontal="right"/>
    </xf>
    <xf numFmtId="0" fontId="2" fillId="21" borderId="46" xfId="0" applyFont="1" applyFill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25" fillId="0" borderId="44" xfId="0" applyFont="1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right"/>
    </xf>
    <xf numFmtId="0" fontId="5" fillId="21" borderId="47" xfId="0" applyFont="1" applyFill="1" applyBorder="1" applyAlignment="1">
      <alignment horizontal="center"/>
    </xf>
    <xf numFmtId="0" fontId="2" fillId="21" borderId="48" xfId="0" applyFont="1" applyFill="1" applyBorder="1" applyAlignment="1">
      <alignment/>
    </xf>
    <xf numFmtId="0" fontId="2" fillId="21" borderId="48" xfId="0" applyFont="1" applyFill="1" applyBorder="1" applyAlignment="1">
      <alignment horizontal="right"/>
    </xf>
    <xf numFmtId="0" fontId="2" fillId="21" borderId="49" xfId="0" applyFont="1" applyFill="1" applyBorder="1" applyAlignment="1">
      <alignment horizontal="right"/>
    </xf>
    <xf numFmtId="0" fontId="2" fillId="21" borderId="50" xfId="0" applyFont="1" applyFill="1" applyBorder="1" applyAlignment="1">
      <alignment horizontal="right"/>
    </xf>
    <xf numFmtId="0" fontId="6" fillId="21" borderId="51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/>
    </xf>
    <xf numFmtId="0" fontId="6" fillId="21" borderId="4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2" fillId="21" borderId="45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52" xfId="0" applyFont="1" applyFill="1" applyBorder="1" applyAlignment="1">
      <alignment/>
    </xf>
    <xf numFmtId="0" fontId="2" fillId="9" borderId="44" xfId="0" applyFont="1" applyFill="1" applyBorder="1" applyAlignment="1">
      <alignment/>
    </xf>
    <xf numFmtId="0" fontId="2" fillId="9" borderId="46" xfId="0" applyFont="1" applyFill="1" applyBorder="1" applyAlignment="1">
      <alignment/>
    </xf>
    <xf numFmtId="0" fontId="2" fillId="21" borderId="52" xfId="0" applyFont="1" applyFill="1" applyBorder="1" applyAlignment="1">
      <alignment/>
    </xf>
    <xf numFmtId="0" fontId="2" fillId="21" borderId="46" xfId="0" applyFont="1" applyFill="1" applyBorder="1" applyAlignment="1">
      <alignment/>
    </xf>
    <xf numFmtId="0" fontId="4" fillId="18" borderId="45" xfId="0" applyFont="1" applyFill="1" applyBorder="1" applyAlignment="1">
      <alignment horizontal="center"/>
    </xf>
    <xf numFmtId="0" fontId="4" fillId="18" borderId="52" xfId="0" applyFont="1" applyFill="1" applyBorder="1" applyAlignment="1">
      <alignment/>
    </xf>
    <xf numFmtId="0" fontId="4" fillId="18" borderId="44" xfId="0" applyFont="1" applyFill="1" applyBorder="1" applyAlignment="1">
      <alignment/>
    </xf>
    <xf numFmtId="0" fontId="4" fillId="18" borderId="46" xfId="0" applyFont="1" applyFill="1" applyBorder="1" applyAlignment="1">
      <alignment/>
    </xf>
    <xf numFmtId="0" fontId="2" fillId="21" borderId="39" xfId="0" applyFont="1" applyFill="1" applyBorder="1" applyAlignment="1">
      <alignment horizontal="right"/>
    </xf>
    <xf numFmtId="0" fontId="2" fillId="21" borderId="53" xfId="0" applyFont="1" applyFill="1" applyBorder="1" applyAlignment="1">
      <alignment horizontal="right"/>
    </xf>
    <xf numFmtId="0" fontId="2" fillId="21" borderId="43" xfId="0" applyFont="1" applyFill="1" applyBorder="1" applyAlignment="1">
      <alignment horizontal="right"/>
    </xf>
    <xf numFmtId="0" fontId="2" fillId="21" borderId="54" xfId="0" applyFont="1" applyFill="1" applyBorder="1" applyAlignment="1">
      <alignment horizontal="right"/>
    </xf>
    <xf numFmtId="0" fontId="2" fillId="21" borderId="55" xfId="0" applyFont="1" applyFill="1" applyBorder="1" applyAlignment="1">
      <alignment horizontal="right"/>
    </xf>
    <xf numFmtId="0" fontId="25" fillId="0" borderId="43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21" borderId="47" xfId="0" applyFont="1" applyFill="1" applyBorder="1" applyAlignment="1">
      <alignment/>
    </xf>
    <xf numFmtId="0" fontId="2" fillId="50" borderId="56" xfId="0" applyFont="1" applyFill="1" applyBorder="1" applyAlignment="1">
      <alignment horizontal="center" vertical="center"/>
    </xf>
    <xf numFmtId="0" fontId="1" fillId="50" borderId="57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172" fontId="4" fillId="49" borderId="29" xfId="0" applyNumberFormat="1" applyFont="1" applyFill="1" applyBorder="1" applyAlignment="1">
      <alignment horizontal="center" vertical="center" wrapText="1"/>
    </xf>
    <xf numFmtId="0" fontId="0" fillId="50" borderId="58" xfId="0" applyFont="1" applyFill="1" applyBorder="1" applyAlignment="1">
      <alignment horizontal="center" vertical="center"/>
    </xf>
    <xf numFmtId="0" fontId="5" fillId="50" borderId="59" xfId="0" applyFont="1" applyFill="1" applyBorder="1" applyAlignment="1">
      <alignment horizontal="center" vertical="center" wrapText="1"/>
    </xf>
    <xf numFmtId="0" fontId="0" fillId="50" borderId="60" xfId="0" applyFont="1" applyFill="1" applyBorder="1" applyAlignment="1">
      <alignment horizontal="center" vertical="center"/>
    </xf>
    <xf numFmtId="0" fontId="5" fillId="50" borderId="61" xfId="0" applyFont="1" applyFill="1" applyBorder="1" applyAlignment="1">
      <alignment horizontal="center" vertical="center"/>
    </xf>
    <xf numFmtId="0" fontId="5" fillId="50" borderId="59" xfId="0" applyFont="1" applyFill="1" applyBorder="1" applyAlignment="1">
      <alignment horizontal="center" vertical="center"/>
    </xf>
    <xf numFmtId="14" fontId="3" fillId="50" borderId="59" xfId="0" applyNumberFormat="1" applyFont="1" applyFill="1" applyBorder="1" applyAlignment="1">
      <alignment horizontal="center" vertical="center"/>
    </xf>
    <xf numFmtId="0" fontId="3" fillId="50" borderId="59" xfId="0" applyFont="1" applyFill="1" applyBorder="1" applyAlignment="1">
      <alignment horizontal="center" vertical="center"/>
    </xf>
    <xf numFmtId="0" fontId="2" fillId="51" borderId="62" xfId="0" applyFont="1" applyFill="1" applyBorder="1" applyAlignment="1">
      <alignment wrapText="1"/>
    </xf>
    <xf numFmtId="0" fontId="2" fillId="52" borderId="62" xfId="0" applyFont="1" applyFill="1" applyBorder="1" applyAlignment="1">
      <alignment wrapText="1"/>
    </xf>
    <xf numFmtId="0" fontId="4" fillId="53" borderId="63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top"/>
    </xf>
    <xf numFmtId="0" fontId="24" fillId="10" borderId="39" xfId="0" applyFont="1" applyFill="1" applyBorder="1" applyAlignment="1">
      <alignment horizontal="left" vertical="top"/>
    </xf>
    <xf numFmtId="0" fontId="4" fillId="10" borderId="64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4" fillId="21" borderId="64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 wrapText="1"/>
    </xf>
    <xf numFmtId="0" fontId="6" fillId="21" borderId="48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vertical="center" wrapText="1"/>
    </xf>
    <xf numFmtId="0" fontId="6" fillId="21" borderId="50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wrapText="1"/>
    </xf>
    <xf numFmtId="0" fontId="2" fillId="9" borderId="44" xfId="0" applyFont="1" applyFill="1" applyBorder="1" applyAlignment="1">
      <alignment wrapText="1"/>
    </xf>
    <xf numFmtId="0" fontId="2" fillId="21" borderId="45" xfId="0" applyFont="1" applyFill="1" applyBorder="1" applyAlignment="1">
      <alignment wrapText="1"/>
    </xf>
    <xf numFmtId="0" fontId="2" fillId="21" borderId="44" xfId="0" applyFont="1" applyFill="1" applyBorder="1" applyAlignment="1">
      <alignment wrapText="1"/>
    </xf>
    <xf numFmtId="0" fontId="4" fillId="18" borderId="45" xfId="0" applyFont="1" applyFill="1" applyBorder="1" applyAlignment="1">
      <alignment wrapText="1"/>
    </xf>
    <xf numFmtId="0" fontId="4" fillId="18" borderId="44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center"/>
    </xf>
    <xf numFmtId="0" fontId="24" fillId="10" borderId="39" xfId="0" applyFont="1" applyFill="1" applyBorder="1" applyAlignment="1">
      <alignment horizontal="left" vertical="center"/>
    </xf>
    <xf numFmtId="0" fontId="4" fillId="10" borderId="64" xfId="0" applyFont="1" applyFill="1" applyBorder="1" applyAlignment="1">
      <alignment horizontal="center" vertical="center" wrapText="1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4"/>
  <sheetViews>
    <sheetView zoomScale="88" zoomScaleNormal="88" zoomScalePageLayoutView="0" workbookViewId="0" topLeftCell="C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7109375" style="0" customWidth="1"/>
    <col min="9" max="9" width="8.7109375" style="0" customWidth="1"/>
    <col min="10" max="10" width="9.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4218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26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41820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41820</v>
      </c>
      <c r="AG7" s="15"/>
      <c r="AH7" s="16" t="s">
        <v>10</v>
      </c>
      <c r="AI7" s="17" t="s">
        <v>10</v>
      </c>
      <c r="AJ7" s="111">
        <v>41820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2011</v>
      </c>
      <c r="H8" s="23">
        <v>2012</v>
      </c>
      <c r="I8" s="23">
        <v>2013</v>
      </c>
      <c r="J8" s="24">
        <v>2013</v>
      </c>
      <c r="K8" s="12"/>
      <c r="L8" s="25">
        <v>2014</v>
      </c>
      <c r="M8" s="116"/>
      <c r="N8" s="116"/>
      <c r="O8" s="116"/>
      <c r="P8" s="116"/>
      <c r="Q8" s="116"/>
      <c r="R8" s="116"/>
      <c r="S8" s="118"/>
      <c r="T8" s="12"/>
      <c r="U8" s="25">
        <v>2014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2014</v>
      </c>
      <c r="AI8" s="18">
        <v>2014</v>
      </c>
      <c r="AJ8" s="111"/>
      <c r="AK8" s="111"/>
      <c r="AL8" s="18">
        <v>2015</v>
      </c>
      <c r="AM8" s="27">
        <v>2016</v>
      </c>
    </row>
    <row r="9" spans="2:39" ht="12.75">
      <c r="B9" s="28">
        <v>1</v>
      </c>
      <c r="C9" s="29">
        <v>1</v>
      </c>
      <c r="D9" s="119" t="s">
        <v>27</v>
      </c>
      <c r="E9" s="119"/>
      <c r="F9" s="119"/>
      <c r="G9" s="30">
        <v>175337</v>
      </c>
      <c r="H9" s="31">
        <v>148744</v>
      </c>
      <c r="I9" s="31">
        <v>190931</v>
      </c>
      <c r="J9" s="32">
        <v>183611</v>
      </c>
      <c r="K9" s="33"/>
      <c r="L9" s="34">
        <v>164603</v>
      </c>
      <c r="M9" s="35">
        <v>82557</v>
      </c>
      <c r="N9" s="35">
        <v>32305</v>
      </c>
      <c r="O9" s="35">
        <v>47651</v>
      </c>
      <c r="P9" s="35">
        <v>3000</v>
      </c>
      <c r="Q9" s="35"/>
      <c r="R9" s="35">
        <f>SUM(M9:Q9)</f>
        <v>165513</v>
      </c>
      <c r="S9" s="35">
        <f>R9-L9</f>
        <v>910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164603</v>
      </c>
      <c r="AI9" s="38">
        <f>R9+AE9</f>
        <v>165513</v>
      </c>
      <c r="AJ9" s="38">
        <f>AI9-AH9</f>
        <v>910</v>
      </c>
      <c r="AK9" s="39">
        <f>IF(AH9=0,"",AI9/AH9)</f>
        <v>1.0055284533088704</v>
      </c>
      <c r="AL9" s="38">
        <v>162000</v>
      </c>
      <c r="AM9" s="40">
        <v>162000</v>
      </c>
    </row>
    <row r="10" spans="2:39" ht="12.75">
      <c r="B10" s="28">
        <v>2</v>
      </c>
      <c r="C10" s="41">
        <v>1</v>
      </c>
      <c r="D10" s="120" t="s">
        <v>28</v>
      </c>
      <c r="E10" s="120"/>
      <c r="F10" s="120"/>
      <c r="G10" s="42">
        <v>162363</v>
      </c>
      <c r="H10" s="43">
        <v>145632</v>
      </c>
      <c r="I10" s="43">
        <v>182923</v>
      </c>
      <c r="J10" s="44">
        <v>175647</v>
      </c>
      <c r="K10" s="33"/>
      <c r="L10" s="45">
        <v>160612</v>
      </c>
      <c r="M10" s="45">
        <v>82220</v>
      </c>
      <c r="N10" s="45">
        <v>32095</v>
      </c>
      <c r="O10" s="45">
        <v>44697</v>
      </c>
      <c r="P10" s="45">
        <v>1600</v>
      </c>
      <c r="Q10" s="45"/>
      <c r="R10" s="45">
        <f>SUM(M10:Q10)</f>
        <v>160612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160612</v>
      </c>
      <c r="AI10" s="47">
        <f>R10+AE10</f>
        <v>160612</v>
      </c>
      <c r="AJ10" s="47">
        <f>AI10-AH10</f>
        <v>0</v>
      </c>
      <c r="AK10" s="48">
        <f>IF(AH10=0,"",AI10/AH10)</f>
        <v>1</v>
      </c>
      <c r="AL10" s="47">
        <v>159500</v>
      </c>
      <c r="AM10" s="49">
        <v>159600</v>
      </c>
    </row>
    <row r="11" spans="2:39" ht="12.75">
      <c r="B11" s="28">
        <v>3</v>
      </c>
      <c r="C11" s="41">
        <v>2</v>
      </c>
      <c r="D11" s="120" t="s">
        <v>29</v>
      </c>
      <c r="E11" s="120"/>
      <c r="F11" s="120"/>
      <c r="G11" s="42">
        <v>571</v>
      </c>
      <c r="H11" s="43">
        <v>1046</v>
      </c>
      <c r="I11" s="43">
        <v>6118</v>
      </c>
      <c r="J11" s="44">
        <v>6118</v>
      </c>
      <c r="K11" s="33"/>
      <c r="L11" s="45">
        <v>1400</v>
      </c>
      <c r="M11" s="45"/>
      <c r="N11" s="45"/>
      <c r="O11" s="45"/>
      <c r="P11" s="45">
        <v>1400</v>
      </c>
      <c r="Q11" s="45"/>
      <c r="R11" s="45">
        <f>SUM(M11:Q11)</f>
        <v>1400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1400</v>
      </c>
      <c r="AI11" s="47">
        <f>R11+AE11</f>
        <v>1400</v>
      </c>
      <c r="AJ11" s="47">
        <f>AI11-AH11</f>
        <v>0</v>
      </c>
      <c r="AK11" s="48">
        <f>IF(AH11=0,"",AI11/AH11)</f>
        <v>1</v>
      </c>
      <c r="AL11" s="47">
        <v>1000</v>
      </c>
      <c r="AM11" s="49">
        <v>1100</v>
      </c>
    </row>
    <row r="12" spans="2:39" ht="12.75">
      <c r="B12" s="28">
        <v>4</v>
      </c>
      <c r="C12" s="41">
        <v>3</v>
      </c>
      <c r="D12" s="120" t="s">
        <v>30</v>
      </c>
      <c r="E12" s="120"/>
      <c r="F12" s="120"/>
      <c r="G12" s="42">
        <v>1504</v>
      </c>
      <c r="H12" s="43">
        <v>1157</v>
      </c>
      <c r="I12" s="43">
        <v>1215</v>
      </c>
      <c r="J12" s="44">
        <v>1171</v>
      </c>
      <c r="K12" s="33"/>
      <c r="L12" s="45">
        <v>1500</v>
      </c>
      <c r="M12" s="45"/>
      <c r="N12" s="45"/>
      <c r="O12" s="45">
        <v>1500</v>
      </c>
      <c r="P12" s="45"/>
      <c r="Q12" s="45"/>
      <c r="R12" s="45">
        <f>SUM(M12:Q12)</f>
        <v>1500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1500</v>
      </c>
      <c r="AI12" s="47">
        <f>R12+AE12</f>
        <v>1500</v>
      </c>
      <c r="AJ12" s="47">
        <f>AI12-AH12</f>
        <v>0</v>
      </c>
      <c r="AK12" s="48">
        <f>IF(AH12=0,"",AI12/AH12)</f>
        <v>1</v>
      </c>
      <c r="AL12" s="47">
        <v>1500</v>
      </c>
      <c r="AM12" s="49">
        <v>1300</v>
      </c>
    </row>
    <row r="13" spans="2:39" ht="12.75">
      <c r="B13" s="28">
        <v>5</v>
      </c>
      <c r="C13" s="41">
        <v>4</v>
      </c>
      <c r="D13" s="120" t="s">
        <v>31</v>
      </c>
      <c r="E13" s="120"/>
      <c r="F13" s="120"/>
      <c r="G13" s="42">
        <v>1972</v>
      </c>
      <c r="H13" s="43">
        <v>909</v>
      </c>
      <c r="I13" s="43">
        <v>675</v>
      </c>
      <c r="J13" s="44">
        <v>675</v>
      </c>
      <c r="K13" s="33"/>
      <c r="L13" s="45">
        <v>1091</v>
      </c>
      <c r="M13" s="45">
        <v>337</v>
      </c>
      <c r="N13" s="45">
        <v>210</v>
      </c>
      <c r="O13" s="45">
        <v>1454</v>
      </c>
      <c r="P13" s="45"/>
      <c r="Q13" s="45"/>
      <c r="R13" s="45">
        <f>SUM(M13:Q13)</f>
        <v>2001</v>
      </c>
      <c r="S13" s="45">
        <f>R13-L13</f>
        <v>910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>SUM(V13:AD13)</f>
        <v>0</v>
      </c>
      <c r="AF13" s="45">
        <f>AE13-U13</f>
        <v>0</v>
      </c>
      <c r="AG13" s="36"/>
      <c r="AH13" s="46">
        <f>L13+U13</f>
        <v>1091</v>
      </c>
      <c r="AI13" s="47">
        <f>R13+AE13</f>
        <v>2001</v>
      </c>
      <c r="AJ13" s="47">
        <f>AI13-AH13</f>
        <v>910</v>
      </c>
      <c r="AK13" s="48">
        <f>IF(AH13=0,"",AI13/AH13)</f>
        <v>1.8340971585701191</v>
      </c>
      <c r="AL13" s="47"/>
      <c r="AM13" s="49"/>
    </row>
    <row r="14" spans="2:39" ht="12.75">
      <c r="B14" s="59"/>
      <c r="C14" s="59"/>
      <c r="D14" s="59"/>
      <c r="E14" s="59"/>
      <c r="F14" s="59"/>
      <c r="G14" s="59"/>
      <c r="H14" s="59"/>
      <c r="I14" s="59"/>
      <c r="J14" s="59"/>
      <c r="K14" s="3"/>
      <c r="L14" s="59"/>
      <c r="M14" s="59"/>
      <c r="N14" s="59"/>
      <c r="O14" s="59"/>
      <c r="P14" s="59"/>
      <c r="Q14" s="59"/>
      <c r="R14" s="59"/>
      <c r="S14" s="59"/>
      <c r="T14" s="3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2"/>
      <c r="AH14" s="59"/>
      <c r="AI14" s="59"/>
      <c r="AJ14" s="59"/>
      <c r="AK14" s="59"/>
      <c r="AL14" s="59"/>
      <c r="AM14" s="59"/>
    </row>
  </sheetData>
  <sheetProtection/>
  <mergeCells count="33">
    <mergeCell ref="D9:F9"/>
    <mergeCell ref="D10:F10"/>
    <mergeCell ref="D11:F11"/>
    <mergeCell ref="D12:F12"/>
    <mergeCell ref="D13:F13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9.57421875" style="0" customWidth="1"/>
    <col min="9" max="9" width="8.7109375" style="0" customWidth="1"/>
    <col min="10" max="10" width="9.57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4218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77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41820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41820</v>
      </c>
      <c r="AG7" s="15"/>
      <c r="AH7" s="16" t="s">
        <v>10</v>
      </c>
      <c r="AI7" s="17" t="s">
        <v>10</v>
      </c>
      <c r="AJ7" s="111">
        <v>41820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2011</v>
      </c>
      <c r="H8" s="23">
        <v>2012</v>
      </c>
      <c r="I8" s="23">
        <v>2013</v>
      </c>
      <c r="J8" s="24">
        <v>2013</v>
      </c>
      <c r="K8" s="12"/>
      <c r="L8" s="25">
        <v>2014</v>
      </c>
      <c r="M8" s="116"/>
      <c r="N8" s="116"/>
      <c r="O8" s="116"/>
      <c r="P8" s="116"/>
      <c r="Q8" s="116"/>
      <c r="R8" s="116"/>
      <c r="S8" s="118"/>
      <c r="T8" s="12"/>
      <c r="U8" s="25">
        <v>2014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2014</v>
      </c>
      <c r="AI8" s="18">
        <v>2014</v>
      </c>
      <c r="AJ8" s="111"/>
      <c r="AK8" s="111"/>
      <c r="AL8" s="18">
        <v>2015</v>
      </c>
      <c r="AM8" s="27">
        <v>2016</v>
      </c>
    </row>
    <row r="9" spans="2:39" ht="12.75">
      <c r="B9" s="28">
        <v>1</v>
      </c>
      <c r="C9" s="29">
        <v>10</v>
      </c>
      <c r="D9" s="119" t="s">
        <v>78</v>
      </c>
      <c r="E9" s="119"/>
      <c r="F9" s="119"/>
      <c r="G9" s="30">
        <v>23312</v>
      </c>
      <c r="H9" s="31">
        <v>15588</v>
      </c>
      <c r="I9" s="31">
        <v>18670</v>
      </c>
      <c r="J9" s="32">
        <v>16283</v>
      </c>
      <c r="K9" s="33"/>
      <c r="L9" s="34">
        <v>21217</v>
      </c>
      <c r="M9" s="35">
        <v>5010</v>
      </c>
      <c r="N9" s="35">
        <v>1787</v>
      </c>
      <c r="O9" s="35">
        <v>6273</v>
      </c>
      <c r="P9" s="35">
        <v>8218</v>
      </c>
      <c r="Q9" s="35"/>
      <c r="R9" s="35">
        <f aca="true" t="shared" si="0" ref="R9:R18">SUM(M9:Q9)</f>
        <v>21288</v>
      </c>
      <c r="S9" s="35">
        <f aca="true" t="shared" si="1" ref="S9:S18">R9-L9</f>
        <v>71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8">SUM(V9:AD9)</f>
        <v>0</v>
      </c>
      <c r="AF9" s="35">
        <f aca="true" t="shared" si="3" ref="AF9:AF18">AE9-U9</f>
        <v>0</v>
      </c>
      <c r="AG9" s="36"/>
      <c r="AH9" s="37">
        <f aca="true" t="shared" si="4" ref="AH9:AH18">L9+U9</f>
        <v>21217</v>
      </c>
      <c r="AI9" s="38">
        <f aca="true" t="shared" si="5" ref="AI9:AI18">R9+AE9</f>
        <v>21288</v>
      </c>
      <c r="AJ9" s="38">
        <f aca="true" t="shared" si="6" ref="AJ9:AJ18">AI9-AH9</f>
        <v>71</v>
      </c>
      <c r="AK9" s="39">
        <f aca="true" t="shared" si="7" ref="AK9:AK18">IF(AH9=0,"",AI9/AH9)</f>
        <v>1.0033463731913088</v>
      </c>
      <c r="AL9" s="38">
        <v>25000</v>
      </c>
      <c r="AM9" s="40">
        <v>25000</v>
      </c>
    </row>
    <row r="10" spans="2:39" ht="12.75">
      <c r="B10" s="28">
        <v>2</v>
      </c>
      <c r="C10" s="41">
        <v>1</v>
      </c>
      <c r="D10" s="120" t="s">
        <v>79</v>
      </c>
      <c r="E10" s="120"/>
      <c r="F10" s="120"/>
      <c r="G10" s="42">
        <v>14296</v>
      </c>
      <c r="H10" s="43">
        <v>12243</v>
      </c>
      <c r="I10" s="43">
        <v>13145</v>
      </c>
      <c r="J10" s="44">
        <v>12726</v>
      </c>
      <c r="K10" s="33"/>
      <c r="L10" s="45">
        <v>15670</v>
      </c>
      <c r="M10" s="45">
        <v>5010</v>
      </c>
      <c r="N10" s="45">
        <v>1787</v>
      </c>
      <c r="O10" s="45">
        <v>4443</v>
      </c>
      <c r="P10" s="45">
        <v>4430</v>
      </c>
      <c r="Q10" s="45"/>
      <c r="R10" s="45">
        <f t="shared" si="0"/>
        <v>15670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15670</v>
      </c>
      <c r="AI10" s="47">
        <f t="shared" si="5"/>
        <v>15670</v>
      </c>
      <c r="AJ10" s="47">
        <f t="shared" si="6"/>
        <v>0</v>
      </c>
      <c r="AK10" s="48">
        <f t="shared" si="7"/>
        <v>1</v>
      </c>
      <c r="AL10" s="47">
        <v>19330</v>
      </c>
      <c r="AM10" s="49">
        <v>19330</v>
      </c>
    </row>
    <row r="11" spans="2:39" ht="12.75">
      <c r="B11" s="28">
        <v>3</v>
      </c>
      <c r="C11" s="41">
        <v>2</v>
      </c>
      <c r="D11" s="120" t="s">
        <v>80</v>
      </c>
      <c r="E11" s="120"/>
      <c r="F11" s="120"/>
      <c r="G11" s="42">
        <v>1052</v>
      </c>
      <c r="H11" s="43">
        <v>925</v>
      </c>
      <c r="I11" s="43">
        <v>1000</v>
      </c>
      <c r="J11" s="44">
        <v>959</v>
      </c>
      <c r="K11" s="33"/>
      <c r="L11" s="45">
        <v>1000</v>
      </c>
      <c r="M11" s="45"/>
      <c r="N11" s="45"/>
      <c r="O11" s="45">
        <v>1000</v>
      </c>
      <c r="P11" s="45"/>
      <c r="Q11" s="45"/>
      <c r="R11" s="45">
        <f t="shared" si="0"/>
        <v>1000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1000</v>
      </c>
      <c r="AI11" s="47">
        <f t="shared" si="5"/>
        <v>1000</v>
      </c>
      <c r="AJ11" s="47">
        <f t="shared" si="6"/>
        <v>0</v>
      </c>
      <c r="AK11" s="48">
        <f t="shared" si="7"/>
        <v>1</v>
      </c>
      <c r="AL11" s="47">
        <v>1000</v>
      </c>
      <c r="AM11" s="49">
        <v>1000</v>
      </c>
    </row>
    <row r="12" spans="2:39" ht="12.75">
      <c r="B12" s="28">
        <v>4</v>
      </c>
      <c r="C12" s="41">
        <v>3</v>
      </c>
      <c r="D12" s="120" t="s">
        <v>81</v>
      </c>
      <c r="E12" s="120"/>
      <c r="F12" s="120"/>
      <c r="G12" s="42">
        <v>7788</v>
      </c>
      <c r="H12" s="43">
        <v>1058</v>
      </c>
      <c r="I12" s="43">
        <v>2933</v>
      </c>
      <c r="J12" s="44">
        <v>1306</v>
      </c>
      <c r="K12" s="33"/>
      <c r="L12" s="45">
        <v>3000</v>
      </c>
      <c r="M12" s="45"/>
      <c r="N12" s="45"/>
      <c r="O12" s="45">
        <v>830</v>
      </c>
      <c r="P12" s="45">
        <v>2170</v>
      </c>
      <c r="Q12" s="45"/>
      <c r="R12" s="45">
        <f t="shared" si="0"/>
        <v>3000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3000</v>
      </c>
      <c r="AI12" s="47">
        <f t="shared" si="5"/>
        <v>3000</v>
      </c>
      <c r="AJ12" s="47">
        <f t="shared" si="6"/>
        <v>0</v>
      </c>
      <c r="AK12" s="48">
        <f t="shared" si="7"/>
        <v>1</v>
      </c>
      <c r="AL12" s="47">
        <v>3170</v>
      </c>
      <c r="AM12" s="49">
        <v>3170</v>
      </c>
    </row>
    <row r="13" spans="2:39" ht="12.75">
      <c r="B13" s="28">
        <v>5</v>
      </c>
      <c r="C13" s="50">
        <v>1</v>
      </c>
      <c r="D13" s="121" t="s">
        <v>82</v>
      </c>
      <c r="E13" s="121"/>
      <c r="F13" s="121"/>
      <c r="G13" s="51"/>
      <c r="H13" s="52"/>
      <c r="I13" s="52">
        <v>170</v>
      </c>
      <c r="J13" s="53">
        <v>170</v>
      </c>
      <c r="K13" s="33"/>
      <c r="L13" s="54">
        <v>170</v>
      </c>
      <c r="M13" s="54"/>
      <c r="N13" s="54"/>
      <c r="O13" s="54"/>
      <c r="P13" s="54">
        <v>170</v>
      </c>
      <c r="Q13" s="54"/>
      <c r="R13" s="54">
        <f t="shared" si="0"/>
        <v>170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170</v>
      </c>
      <c r="AI13" s="56">
        <f t="shared" si="5"/>
        <v>170</v>
      </c>
      <c r="AJ13" s="56">
        <f t="shared" si="6"/>
        <v>0</v>
      </c>
      <c r="AK13" s="57">
        <f t="shared" si="7"/>
        <v>1</v>
      </c>
      <c r="AL13" s="56">
        <v>170</v>
      </c>
      <c r="AM13" s="58">
        <v>170</v>
      </c>
    </row>
    <row r="14" spans="2:39" ht="12.75">
      <c r="B14" s="28">
        <v>6</v>
      </c>
      <c r="C14" s="50">
        <v>2</v>
      </c>
      <c r="D14" s="121" t="s">
        <v>83</v>
      </c>
      <c r="E14" s="121"/>
      <c r="F14" s="121"/>
      <c r="G14" s="51">
        <v>544</v>
      </c>
      <c r="H14" s="52">
        <v>200</v>
      </c>
      <c r="I14" s="52">
        <v>2000</v>
      </c>
      <c r="J14" s="53">
        <v>580</v>
      </c>
      <c r="K14" s="33"/>
      <c r="L14" s="54">
        <v>2000</v>
      </c>
      <c r="M14" s="54"/>
      <c r="N14" s="54"/>
      <c r="O14" s="54"/>
      <c r="P14" s="54">
        <v>2000</v>
      </c>
      <c r="Q14" s="54"/>
      <c r="R14" s="54">
        <f t="shared" si="0"/>
        <v>2000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2000</v>
      </c>
      <c r="AI14" s="56">
        <f t="shared" si="5"/>
        <v>2000</v>
      </c>
      <c r="AJ14" s="56">
        <f t="shared" si="6"/>
        <v>0</v>
      </c>
      <c r="AK14" s="57">
        <f t="shared" si="7"/>
        <v>1</v>
      </c>
      <c r="AL14" s="56">
        <v>2000</v>
      </c>
      <c r="AM14" s="58">
        <v>2000</v>
      </c>
    </row>
    <row r="15" spans="2:39" ht="12.75">
      <c r="B15" s="28">
        <v>7</v>
      </c>
      <c r="C15" s="50">
        <v>3</v>
      </c>
      <c r="D15" s="121" t="s">
        <v>84</v>
      </c>
      <c r="E15" s="121"/>
      <c r="F15" s="121"/>
      <c r="G15" s="51">
        <v>7244</v>
      </c>
      <c r="H15" s="52">
        <v>858</v>
      </c>
      <c r="I15" s="52">
        <v>763</v>
      </c>
      <c r="J15" s="53">
        <v>556</v>
      </c>
      <c r="K15" s="33"/>
      <c r="L15" s="54">
        <v>830</v>
      </c>
      <c r="M15" s="54"/>
      <c r="N15" s="54"/>
      <c r="O15" s="54">
        <v>830</v>
      </c>
      <c r="P15" s="54"/>
      <c r="Q15" s="54"/>
      <c r="R15" s="54">
        <f t="shared" si="0"/>
        <v>830</v>
      </c>
      <c r="S15" s="54">
        <f t="shared" si="1"/>
        <v>0</v>
      </c>
      <c r="T15" s="3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f t="shared" si="2"/>
        <v>0</v>
      </c>
      <c r="AF15" s="54">
        <f t="shared" si="3"/>
        <v>0</v>
      </c>
      <c r="AG15" s="33"/>
      <c r="AH15" s="55">
        <f t="shared" si="4"/>
        <v>830</v>
      </c>
      <c r="AI15" s="56">
        <f t="shared" si="5"/>
        <v>830</v>
      </c>
      <c r="AJ15" s="56">
        <f t="shared" si="6"/>
        <v>0</v>
      </c>
      <c r="AK15" s="57">
        <f t="shared" si="7"/>
        <v>1</v>
      </c>
      <c r="AL15" s="56">
        <v>1000</v>
      </c>
      <c r="AM15" s="58">
        <v>1000</v>
      </c>
    </row>
    <row r="16" spans="2:39" ht="12.75">
      <c r="B16" s="28">
        <v>8</v>
      </c>
      <c r="C16" s="41">
        <v>4</v>
      </c>
      <c r="D16" s="120" t="s">
        <v>85</v>
      </c>
      <c r="E16" s="120"/>
      <c r="F16" s="120"/>
      <c r="G16" s="42">
        <v>176</v>
      </c>
      <c r="H16" s="43">
        <v>1362</v>
      </c>
      <c r="I16" s="43">
        <v>1592</v>
      </c>
      <c r="J16" s="44">
        <v>1292</v>
      </c>
      <c r="K16" s="33"/>
      <c r="L16" s="45">
        <v>1547</v>
      </c>
      <c r="M16" s="45"/>
      <c r="N16" s="45"/>
      <c r="O16" s="45"/>
      <c r="P16" s="45">
        <v>1618</v>
      </c>
      <c r="Q16" s="45"/>
      <c r="R16" s="45">
        <f t="shared" si="0"/>
        <v>1618</v>
      </c>
      <c r="S16" s="45">
        <f t="shared" si="1"/>
        <v>71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1547</v>
      </c>
      <c r="AI16" s="47">
        <f t="shared" si="5"/>
        <v>1618</v>
      </c>
      <c r="AJ16" s="47">
        <f t="shared" si="6"/>
        <v>71</v>
      </c>
      <c r="AK16" s="48">
        <f t="shared" si="7"/>
        <v>1.045895281189399</v>
      </c>
      <c r="AL16" s="47">
        <v>1500</v>
      </c>
      <c r="AM16" s="49">
        <v>1500</v>
      </c>
    </row>
    <row r="17" spans="2:39" ht="12.75">
      <c r="B17" s="28">
        <v>9</v>
      </c>
      <c r="C17" s="50">
        <v>1</v>
      </c>
      <c r="D17" s="121" t="s">
        <v>86</v>
      </c>
      <c r="E17" s="121"/>
      <c r="F17" s="121"/>
      <c r="G17" s="51"/>
      <c r="H17" s="52">
        <v>1250</v>
      </c>
      <c r="I17" s="52">
        <v>1500</v>
      </c>
      <c r="J17" s="53">
        <v>1200</v>
      </c>
      <c r="K17" s="33"/>
      <c r="L17" s="54">
        <v>1500</v>
      </c>
      <c r="M17" s="54"/>
      <c r="N17" s="54"/>
      <c r="O17" s="54"/>
      <c r="P17" s="54">
        <v>1500</v>
      </c>
      <c r="Q17" s="54"/>
      <c r="R17" s="54">
        <f t="shared" si="0"/>
        <v>1500</v>
      </c>
      <c r="S17" s="54">
        <f t="shared" si="1"/>
        <v>0</v>
      </c>
      <c r="T17" s="33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>
        <f t="shared" si="2"/>
        <v>0</v>
      </c>
      <c r="AF17" s="54">
        <f t="shared" si="3"/>
        <v>0</v>
      </c>
      <c r="AG17" s="33"/>
      <c r="AH17" s="55">
        <f t="shared" si="4"/>
        <v>1500</v>
      </c>
      <c r="AI17" s="56">
        <f t="shared" si="5"/>
        <v>1500</v>
      </c>
      <c r="AJ17" s="56">
        <f t="shared" si="6"/>
        <v>0</v>
      </c>
      <c r="AK17" s="57">
        <f t="shared" si="7"/>
        <v>1</v>
      </c>
      <c r="AL17" s="56">
        <v>1500</v>
      </c>
      <c r="AM17" s="58">
        <v>1500</v>
      </c>
    </row>
    <row r="18" spans="2:39" ht="12.75">
      <c r="B18" s="28">
        <v>10</v>
      </c>
      <c r="C18" s="50">
        <v>2</v>
      </c>
      <c r="D18" s="121" t="s">
        <v>87</v>
      </c>
      <c r="E18" s="121"/>
      <c r="F18" s="121"/>
      <c r="G18" s="51">
        <v>176</v>
      </c>
      <c r="H18" s="52">
        <v>112</v>
      </c>
      <c r="I18" s="52">
        <v>92</v>
      </c>
      <c r="J18" s="53">
        <v>92</v>
      </c>
      <c r="K18" s="33"/>
      <c r="L18" s="54">
        <v>47</v>
      </c>
      <c r="M18" s="54"/>
      <c r="N18" s="54"/>
      <c r="O18" s="54"/>
      <c r="P18" s="54">
        <v>118</v>
      </c>
      <c r="Q18" s="54"/>
      <c r="R18" s="54">
        <f t="shared" si="0"/>
        <v>118</v>
      </c>
      <c r="S18" s="54">
        <f t="shared" si="1"/>
        <v>71</v>
      </c>
      <c r="T18" s="33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>
        <f t="shared" si="2"/>
        <v>0</v>
      </c>
      <c r="AF18" s="54">
        <f t="shared" si="3"/>
        <v>0</v>
      </c>
      <c r="AG18" s="33"/>
      <c r="AH18" s="55">
        <f t="shared" si="4"/>
        <v>47</v>
      </c>
      <c r="AI18" s="56">
        <f t="shared" si="5"/>
        <v>118</v>
      </c>
      <c r="AJ18" s="56">
        <f t="shared" si="6"/>
        <v>71</v>
      </c>
      <c r="AK18" s="57">
        <f t="shared" si="7"/>
        <v>2.5106382978723403</v>
      </c>
      <c r="AL18" s="56"/>
      <c r="AM18" s="58"/>
    </row>
    <row r="19" spans="2:39" ht="12.75">
      <c r="B19" s="59"/>
      <c r="C19" s="59"/>
      <c r="D19" s="59"/>
      <c r="E19" s="59"/>
      <c r="F19" s="59"/>
      <c r="G19" s="59"/>
      <c r="H19" s="59"/>
      <c r="I19" s="59"/>
      <c r="J19" s="59"/>
      <c r="K19" s="3"/>
      <c r="L19" s="59"/>
      <c r="M19" s="59"/>
      <c r="N19" s="59"/>
      <c r="O19" s="59"/>
      <c r="P19" s="59"/>
      <c r="Q19" s="59"/>
      <c r="R19" s="59"/>
      <c r="S19" s="59"/>
      <c r="T19" s="3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2"/>
      <c r="AH19" s="59"/>
      <c r="AI19" s="59"/>
      <c r="AJ19" s="59"/>
      <c r="AK19" s="59"/>
      <c r="AL19" s="59"/>
      <c r="AM19" s="59"/>
    </row>
  </sheetData>
  <sheetProtection/>
  <mergeCells count="38">
    <mergeCell ref="D15:F15"/>
    <mergeCell ref="D16:F16"/>
    <mergeCell ref="D17:F17"/>
    <mergeCell ref="D18:F18"/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22" t="s">
        <v>88</v>
      </c>
      <c r="C2" s="123"/>
      <c r="D2" s="124" t="s">
        <v>89</v>
      </c>
      <c r="E2" s="124"/>
      <c r="F2" s="124"/>
      <c r="G2" s="124"/>
      <c r="H2" s="124" t="s">
        <v>90</v>
      </c>
      <c r="I2" s="124"/>
      <c r="J2" s="124"/>
      <c r="K2" s="124"/>
      <c r="L2" s="124" t="s">
        <v>91</v>
      </c>
      <c r="M2" s="2"/>
    </row>
    <row r="3" spans="1:13" ht="36">
      <c r="A3" s="2"/>
      <c r="B3" s="122"/>
      <c r="C3" s="123"/>
      <c r="D3" s="60" t="s">
        <v>92</v>
      </c>
      <c r="E3" s="61" t="s">
        <v>93</v>
      </c>
      <c r="F3" s="61" t="s">
        <v>94</v>
      </c>
      <c r="G3" s="125" t="s">
        <v>95</v>
      </c>
      <c r="H3" s="60" t="s">
        <v>92</v>
      </c>
      <c r="I3" s="61" t="s">
        <v>93</v>
      </c>
      <c r="J3" s="61" t="s">
        <v>94</v>
      </c>
      <c r="K3" s="124" t="s">
        <v>95</v>
      </c>
      <c r="L3" s="124"/>
      <c r="M3" s="2"/>
    </row>
    <row r="4" spans="1:13" ht="24">
      <c r="A4" s="2"/>
      <c r="B4" s="122"/>
      <c r="C4" s="123"/>
      <c r="D4" s="60" t="s">
        <v>2</v>
      </c>
      <c r="E4" s="61" t="s">
        <v>3</v>
      </c>
      <c r="F4" s="61" t="s">
        <v>96</v>
      </c>
      <c r="G4" s="125"/>
      <c r="H4" s="60" t="s">
        <v>2</v>
      </c>
      <c r="I4" s="61" t="s">
        <v>3</v>
      </c>
      <c r="J4" s="61" t="s">
        <v>96</v>
      </c>
      <c r="K4" s="124"/>
      <c r="L4" s="124"/>
      <c r="M4" s="2"/>
    </row>
    <row r="5" spans="1:13" ht="12.75">
      <c r="A5" s="2"/>
      <c r="B5" s="63" t="s">
        <v>97</v>
      </c>
      <c r="C5" s="64" t="s">
        <v>98</v>
      </c>
      <c r="D5" s="65">
        <v>1024792</v>
      </c>
      <c r="E5" s="66"/>
      <c r="F5" s="66"/>
      <c r="G5" s="66">
        <f aca="true" t="shared" si="0" ref="G5:G16">SUM(D5:F5)</f>
        <v>1024792</v>
      </c>
      <c r="H5" s="66">
        <v>1067544</v>
      </c>
      <c r="I5" s="66"/>
      <c r="J5" s="66">
        <v>78125</v>
      </c>
      <c r="K5" s="66">
        <f aca="true" t="shared" si="1" ref="K5:K16">SUM(H5:J5)</f>
        <v>1145669</v>
      </c>
      <c r="L5" s="67">
        <f aca="true" t="shared" si="2" ref="L5:L17">IF(G5&lt;&gt;0,K5/G5*100,"")</f>
        <v>111.79527162585188</v>
      </c>
      <c r="M5" s="2"/>
    </row>
    <row r="6" spans="1:13" ht="12.75">
      <c r="A6" s="2"/>
      <c r="B6" s="68">
        <f aca="true" t="shared" si="3" ref="B6:B17">B5+1</f>
        <v>2</v>
      </c>
      <c r="C6" s="69" t="s">
        <v>99</v>
      </c>
      <c r="D6" s="70">
        <f>SUM(D7:D16)</f>
        <v>875083</v>
      </c>
      <c r="E6" s="70">
        <f>SUM(E7:E16)</f>
        <v>120168</v>
      </c>
      <c r="F6" s="70">
        <f>SUM(F7:F16)</f>
        <v>0</v>
      </c>
      <c r="G6" s="70">
        <f t="shared" si="0"/>
        <v>995251</v>
      </c>
      <c r="H6" s="70">
        <f>SUM(H7:H16)</f>
        <v>914382</v>
      </c>
      <c r="I6" s="70">
        <f>SUM(I7:I16)</f>
        <v>198001</v>
      </c>
      <c r="J6" s="70">
        <f>SUM(J7:J16)</f>
        <v>0</v>
      </c>
      <c r="K6" s="71">
        <f t="shared" si="1"/>
        <v>1112383</v>
      </c>
      <c r="L6" s="72">
        <f t="shared" si="2"/>
        <v>111.76909141513045</v>
      </c>
      <c r="M6" s="2"/>
    </row>
    <row r="7" spans="1:13" ht="12.75">
      <c r="A7" s="2"/>
      <c r="B7" s="73">
        <f t="shared" si="3"/>
        <v>3</v>
      </c>
      <c r="C7" s="74" t="s">
        <v>100</v>
      </c>
      <c r="D7" s="75">
        <v>167671</v>
      </c>
      <c r="E7" s="75">
        <v>23260</v>
      </c>
      <c r="F7" s="75"/>
      <c r="G7" s="76">
        <f t="shared" si="0"/>
        <v>190931</v>
      </c>
      <c r="H7" s="77">
        <v>165513</v>
      </c>
      <c r="I7" s="77"/>
      <c r="J7" s="78"/>
      <c r="K7" s="76">
        <f t="shared" si="1"/>
        <v>165513</v>
      </c>
      <c r="L7" s="72">
        <f t="shared" si="2"/>
        <v>86.68733731033724</v>
      </c>
      <c r="M7" s="2"/>
    </row>
    <row r="8" spans="1:13" ht="12.75">
      <c r="A8" s="2"/>
      <c r="B8" s="73">
        <f t="shared" si="3"/>
        <v>4</v>
      </c>
      <c r="C8" s="74" t="s">
        <v>101</v>
      </c>
      <c r="D8" s="75">
        <v>10755</v>
      </c>
      <c r="E8" s="75">
        <v>32054</v>
      </c>
      <c r="F8" s="75"/>
      <c r="G8" s="76">
        <f t="shared" si="0"/>
        <v>42809</v>
      </c>
      <c r="H8" s="77">
        <v>14323</v>
      </c>
      <c r="I8" s="77">
        <v>20000</v>
      </c>
      <c r="J8" s="78"/>
      <c r="K8" s="76">
        <f t="shared" si="1"/>
        <v>34323</v>
      </c>
      <c r="L8" s="72">
        <f t="shared" si="2"/>
        <v>80.177065570324</v>
      </c>
      <c r="M8" s="2"/>
    </row>
    <row r="9" spans="1:13" ht="12.75">
      <c r="A9" s="2"/>
      <c r="B9" s="73">
        <f t="shared" si="3"/>
        <v>5</v>
      </c>
      <c r="C9" s="74" t="s">
        <v>102</v>
      </c>
      <c r="D9" s="75">
        <v>39030</v>
      </c>
      <c r="E9" s="75">
        <v>6085</v>
      </c>
      <c r="F9" s="75"/>
      <c r="G9" s="76">
        <f t="shared" si="0"/>
        <v>45115</v>
      </c>
      <c r="H9" s="77">
        <v>42400</v>
      </c>
      <c r="I9" s="77">
        <v>55000</v>
      </c>
      <c r="J9" s="78"/>
      <c r="K9" s="76">
        <f t="shared" si="1"/>
        <v>97400</v>
      </c>
      <c r="L9" s="72">
        <f t="shared" si="2"/>
        <v>215.8927186080018</v>
      </c>
      <c r="M9" s="2"/>
    </row>
    <row r="10" spans="1:13" ht="12.75">
      <c r="A10" s="2"/>
      <c r="B10" s="73">
        <f t="shared" si="3"/>
        <v>6</v>
      </c>
      <c r="C10" s="74" t="s">
        <v>103</v>
      </c>
      <c r="D10" s="75">
        <v>18943</v>
      </c>
      <c r="E10" s="75">
        <v>54243</v>
      </c>
      <c r="F10" s="75"/>
      <c r="G10" s="76">
        <f t="shared" si="0"/>
        <v>73186</v>
      </c>
      <c r="H10" s="77">
        <v>19250</v>
      </c>
      <c r="I10" s="77">
        <v>92424</v>
      </c>
      <c r="J10" s="78"/>
      <c r="K10" s="76">
        <f t="shared" si="1"/>
        <v>111674</v>
      </c>
      <c r="L10" s="72">
        <f t="shared" si="2"/>
        <v>152.58929303418688</v>
      </c>
      <c r="M10" s="2"/>
    </row>
    <row r="11" spans="1:13" ht="12.75">
      <c r="A11" s="2"/>
      <c r="B11" s="73">
        <f t="shared" si="3"/>
        <v>7</v>
      </c>
      <c r="C11" s="74" t="s">
        <v>104</v>
      </c>
      <c r="D11" s="75">
        <v>543552</v>
      </c>
      <c r="E11" s="75"/>
      <c r="F11" s="75"/>
      <c r="G11" s="76">
        <f t="shared" si="0"/>
        <v>543552</v>
      </c>
      <c r="H11" s="77">
        <v>559102</v>
      </c>
      <c r="I11" s="77"/>
      <c r="J11" s="78"/>
      <c r="K11" s="76">
        <f t="shared" si="1"/>
        <v>559102</v>
      </c>
      <c r="L11" s="72">
        <f t="shared" si="2"/>
        <v>102.86081184504887</v>
      </c>
      <c r="M11" s="2"/>
    </row>
    <row r="12" spans="1:13" ht="12.75">
      <c r="A12" s="2"/>
      <c r="B12" s="73">
        <f t="shared" si="3"/>
        <v>8</v>
      </c>
      <c r="C12" s="74" t="s">
        <v>105</v>
      </c>
      <c r="D12" s="75">
        <v>28860</v>
      </c>
      <c r="E12" s="75"/>
      <c r="F12" s="75"/>
      <c r="G12" s="76">
        <f t="shared" si="0"/>
        <v>28860</v>
      </c>
      <c r="H12" s="77">
        <v>37454</v>
      </c>
      <c r="I12" s="77">
        <v>2000</v>
      </c>
      <c r="J12" s="78"/>
      <c r="K12" s="76">
        <f t="shared" si="1"/>
        <v>39454</v>
      </c>
      <c r="L12" s="72">
        <f t="shared" si="2"/>
        <v>136.70824670824672</v>
      </c>
      <c r="M12" s="2"/>
    </row>
    <row r="13" spans="1:13" ht="12.75">
      <c r="A13" s="2"/>
      <c r="B13" s="73">
        <f t="shared" si="3"/>
        <v>9</v>
      </c>
      <c r="C13" s="74" t="s">
        <v>106</v>
      </c>
      <c r="D13" s="75">
        <v>11267</v>
      </c>
      <c r="E13" s="75"/>
      <c r="F13" s="75"/>
      <c r="G13" s="76">
        <f t="shared" si="0"/>
        <v>11267</v>
      </c>
      <c r="H13" s="77">
        <v>14000</v>
      </c>
      <c r="I13" s="77">
        <v>17000</v>
      </c>
      <c r="J13" s="78"/>
      <c r="K13" s="76">
        <f t="shared" si="1"/>
        <v>31000</v>
      </c>
      <c r="L13" s="72">
        <f t="shared" si="2"/>
        <v>275.13978876364604</v>
      </c>
      <c r="M13" s="2"/>
    </row>
    <row r="14" spans="1:13" ht="12.75">
      <c r="A14" s="2"/>
      <c r="B14" s="73">
        <f t="shared" si="3"/>
        <v>10</v>
      </c>
      <c r="C14" s="74" t="s">
        <v>107</v>
      </c>
      <c r="D14" s="75">
        <v>28711</v>
      </c>
      <c r="E14" s="75">
        <v>4526</v>
      </c>
      <c r="F14" s="75"/>
      <c r="G14" s="76">
        <f t="shared" si="0"/>
        <v>33237</v>
      </c>
      <c r="H14" s="77">
        <v>30461</v>
      </c>
      <c r="I14" s="77">
        <v>11577</v>
      </c>
      <c r="J14" s="78"/>
      <c r="K14" s="76">
        <f t="shared" si="1"/>
        <v>42038</v>
      </c>
      <c r="L14" s="72">
        <f t="shared" si="2"/>
        <v>126.47952582964767</v>
      </c>
      <c r="M14" s="2"/>
    </row>
    <row r="15" spans="1:13" ht="12.75">
      <c r="A15" s="2"/>
      <c r="B15" s="73">
        <f t="shared" si="3"/>
        <v>11</v>
      </c>
      <c r="C15" s="74" t="s">
        <v>108</v>
      </c>
      <c r="D15" s="75">
        <v>7624</v>
      </c>
      <c r="E15" s="75"/>
      <c r="F15" s="75"/>
      <c r="G15" s="76">
        <f t="shared" si="0"/>
        <v>7624</v>
      </c>
      <c r="H15" s="77">
        <v>10591</v>
      </c>
      <c r="I15" s="77"/>
      <c r="J15" s="78"/>
      <c r="K15" s="76">
        <f t="shared" si="1"/>
        <v>10591</v>
      </c>
      <c r="L15" s="72">
        <f t="shared" si="2"/>
        <v>138.91657922350473</v>
      </c>
      <c r="M15" s="2"/>
    </row>
    <row r="16" spans="1:13" ht="12.75">
      <c r="A16" s="2"/>
      <c r="B16" s="73">
        <f t="shared" si="3"/>
        <v>12</v>
      </c>
      <c r="C16" s="74" t="s">
        <v>109</v>
      </c>
      <c r="D16" s="75">
        <v>18670</v>
      </c>
      <c r="E16" s="75"/>
      <c r="F16" s="75"/>
      <c r="G16" s="76">
        <f t="shared" si="0"/>
        <v>18670</v>
      </c>
      <c r="H16" s="77">
        <v>21288</v>
      </c>
      <c r="I16" s="77"/>
      <c r="J16" s="78"/>
      <c r="K16" s="76">
        <f t="shared" si="1"/>
        <v>21288</v>
      </c>
      <c r="L16" s="72">
        <f t="shared" si="2"/>
        <v>114.0224959828602</v>
      </c>
      <c r="M16" s="2"/>
    </row>
    <row r="17" spans="1:13" ht="12.75">
      <c r="A17" s="2"/>
      <c r="B17" s="79">
        <f t="shared" si="3"/>
        <v>13</v>
      </c>
      <c r="C17" s="80" t="s">
        <v>110</v>
      </c>
      <c r="D17" s="81">
        <f aca="true" t="shared" si="4" ref="D17:K17">D5-D6</f>
        <v>149709</v>
      </c>
      <c r="E17" s="82">
        <f t="shared" si="4"/>
        <v>-120168</v>
      </c>
      <c r="F17" s="82">
        <f t="shared" si="4"/>
        <v>0</v>
      </c>
      <c r="G17" s="82">
        <f t="shared" si="4"/>
        <v>29541</v>
      </c>
      <c r="H17" s="82">
        <f t="shared" si="4"/>
        <v>153162</v>
      </c>
      <c r="I17" s="82">
        <f t="shared" si="4"/>
        <v>-198001</v>
      </c>
      <c r="J17" s="82">
        <f t="shared" si="4"/>
        <v>78125</v>
      </c>
      <c r="K17" s="82">
        <f t="shared" si="4"/>
        <v>33286</v>
      </c>
      <c r="L17" s="83">
        <f t="shared" si="2"/>
        <v>112.67729596154497</v>
      </c>
      <c r="M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1</v>
      </c>
      <c r="D7" s="134" t="s">
        <v>114</v>
      </c>
      <c r="E7" s="134"/>
      <c r="F7" s="135"/>
      <c r="G7" s="91">
        <v>165513</v>
      </c>
      <c r="H7" s="92"/>
      <c r="I7" s="91">
        <v>162000</v>
      </c>
      <c r="J7" s="92"/>
      <c r="K7" s="91">
        <v>162000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28</v>
      </c>
      <c r="E8" s="136"/>
      <c r="F8" s="137"/>
      <c r="G8" s="94">
        <v>160612</v>
      </c>
      <c r="H8" s="69"/>
      <c r="I8" s="94">
        <v>159500</v>
      </c>
      <c r="J8" s="69"/>
      <c r="K8" s="94">
        <v>159600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29</v>
      </c>
      <c r="E9" s="136"/>
      <c r="F9" s="137"/>
      <c r="G9" s="94">
        <v>1400</v>
      </c>
      <c r="H9" s="69"/>
      <c r="I9" s="94">
        <v>1000</v>
      </c>
      <c r="J9" s="69"/>
      <c r="K9" s="94">
        <v>1100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30</v>
      </c>
      <c r="E10" s="136"/>
      <c r="F10" s="137"/>
      <c r="G10" s="94">
        <v>1500</v>
      </c>
      <c r="H10" s="69"/>
      <c r="I10" s="94">
        <v>1500</v>
      </c>
      <c r="J10" s="69"/>
      <c r="K10" s="94">
        <v>1300</v>
      </c>
      <c r="L10" s="95"/>
      <c r="M10" s="2"/>
    </row>
    <row r="11" spans="1:13" ht="12.75">
      <c r="A11" s="2"/>
      <c r="B11" s="89">
        <v>5</v>
      </c>
      <c r="C11" s="88">
        <v>4</v>
      </c>
      <c r="D11" s="136" t="s">
        <v>31</v>
      </c>
      <c r="E11" s="136"/>
      <c r="F11" s="137"/>
      <c r="G11" s="94">
        <v>2001</v>
      </c>
      <c r="H11" s="69"/>
      <c r="I11" s="94"/>
      <c r="J11" s="69"/>
      <c r="K11" s="94"/>
      <c r="L11" s="95"/>
      <c r="M11" s="2"/>
    </row>
    <row r="12" spans="2:12" ht="12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</sheetData>
  <sheetProtection/>
  <mergeCells count="14">
    <mergeCell ref="D7:F7"/>
    <mergeCell ref="D8:F8"/>
    <mergeCell ref="D9:F9"/>
    <mergeCell ref="D10:F10"/>
    <mergeCell ref="D11:F11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32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2</v>
      </c>
      <c r="D7" s="134" t="s">
        <v>115</v>
      </c>
      <c r="E7" s="134"/>
      <c r="F7" s="135"/>
      <c r="G7" s="91">
        <v>14323</v>
      </c>
      <c r="H7" s="92">
        <v>20000</v>
      </c>
      <c r="I7" s="91">
        <v>15200</v>
      </c>
      <c r="J7" s="92"/>
      <c r="K7" s="91">
        <v>15200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34</v>
      </c>
      <c r="E8" s="136"/>
      <c r="F8" s="137"/>
      <c r="G8" s="94">
        <v>5493</v>
      </c>
      <c r="H8" s="69"/>
      <c r="I8" s="94">
        <v>6735</v>
      </c>
      <c r="J8" s="69"/>
      <c r="K8" s="94">
        <v>6100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35</v>
      </c>
      <c r="E9" s="136"/>
      <c r="F9" s="137"/>
      <c r="G9" s="94">
        <v>5301</v>
      </c>
      <c r="H9" s="69">
        <v>20000</v>
      </c>
      <c r="I9" s="94">
        <v>5300</v>
      </c>
      <c r="J9" s="69"/>
      <c r="K9" s="94">
        <v>3500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36</v>
      </c>
      <c r="E10" s="136"/>
      <c r="F10" s="137"/>
      <c r="G10" s="94">
        <v>3529</v>
      </c>
      <c r="H10" s="69"/>
      <c r="I10" s="94">
        <v>3165</v>
      </c>
      <c r="J10" s="69"/>
      <c r="K10" s="94">
        <v>5600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37</v>
      </c>
      <c r="E11" s="138"/>
      <c r="F11" s="139"/>
      <c r="G11" s="97">
        <v>2766</v>
      </c>
      <c r="H11" s="98"/>
      <c r="I11" s="97">
        <v>2665</v>
      </c>
      <c r="J11" s="98"/>
      <c r="K11" s="97">
        <v>5000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38</v>
      </c>
      <c r="E12" s="138"/>
      <c r="F12" s="139"/>
      <c r="G12" s="97">
        <v>763</v>
      </c>
      <c r="H12" s="98"/>
      <c r="I12" s="97">
        <v>500</v>
      </c>
      <c r="J12" s="98"/>
      <c r="K12" s="97">
        <v>600</v>
      </c>
      <c r="L12" s="99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39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3</v>
      </c>
      <c r="D7" s="134" t="s">
        <v>116</v>
      </c>
      <c r="E7" s="134"/>
      <c r="F7" s="135"/>
      <c r="G7" s="91">
        <v>42400</v>
      </c>
      <c r="H7" s="92">
        <v>55000</v>
      </c>
      <c r="I7" s="91">
        <v>42000</v>
      </c>
      <c r="J7" s="92"/>
      <c r="K7" s="91">
        <v>42000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41</v>
      </c>
      <c r="E8" s="136"/>
      <c r="F8" s="137"/>
      <c r="G8" s="94">
        <v>41384</v>
      </c>
      <c r="H8" s="69"/>
      <c r="I8" s="94">
        <v>42000</v>
      </c>
      <c r="J8" s="69"/>
      <c r="K8" s="94">
        <v>42000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42</v>
      </c>
      <c r="E9" s="136"/>
      <c r="F9" s="137"/>
      <c r="G9" s="94">
        <v>1016</v>
      </c>
      <c r="H9" s="69">
        <v>10000</v>
      </c>
      <c r="I9" s="94"/>
      <c r="J9" s="69"/>
      <c r="K9" s="94"/>
      <c r="L9" s="95"/>
      <c r="M9" s="2"/>
    </row>
    <row r="10" spans="1:13" ht="12.75">
      <c r="A10" s="2"/>
      <c r="B10" s="89">
        <v>4</v>
      </c>
      <c r="C10" s="88">
        <v>3</v>
      </c>
      <c r="D10" s="136" t="s">
        <v>43</v>
      </c>
      <c r="E10" s="136"/>
      <c r="F10" s="137"/>
      <c r="G10" s="94"/>
      <c r="H10" s="69">
        <v>45000</v>
      </c>
      <c r="I10" s="94"/>
      <c r="J10" s="69"/>
      <c r="K10" s="94"/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44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4</v>
      </c>
      <c r="D7" s="134" t="s">
        <v>117</v>
      </c>
      <c r="E7" s="134"/>
      <c r="F7" s="135"/>
      <c r="G7" s="91">
        <v>19250</v>
      </c>
      <c r="H7" s="92">
        <v>92424</v>
      </c>
      <c r="I7" s="91">
        <v>25114</v>
      </c>
      <c r="J7" s="92">
        <v>98586</v>
      </c>
      <c r="K7" s="91">
        <v>25114</v>
      </c>
      <c r="L7" s="93">
        <v>98586</v>
      </c>
      <c r="M7" s="2"/>
    </row>
    <row r="8" spans="1:13" ht="12.75">
      <c r="A8" s="2"/>
      <c r="B8" s="89">
        <v>2</v>
      </c>
      <c r="C8" s="88">
        <v>1</v>
      </c>
      <c r="D8" s="136" t="s">
        <v>46</v>
      </c>
      <c r="E8" s="136"/>
      <c r="F8" s="137"/>
      <c r="G8" s="94">
        <v>19118</v>
      </c>
      <c r="H8" s="69"/>
      <c r="I8" s="94">
        <v>25114</v>
      </c>
      <c r="J8" s="69"/>
      <c r="K8" s="94">
        <v>25114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47</v>
      </c>
      <c r="E9" s="136"/>
      <c r="F9" s="137"/>
      <c r="G9" s="94">
        <v>132</v>
      </c>
      <c r="H9" s="69">
        <v>92424</v>
      </c>
      <c r="I9" s="94"/>
      <c r="J9" s="69">
        <v>98586</v>
      </c>
      <c r="K9" s="94"/>
      <c r="L9" s="95">
        <v>98586</v>
      </c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48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5</v>
      </c>
      <c r="D7" s="134" t="s">
        <v>118</v>
      </c>
      <c r="E7" s="134"/>
      <c r="F7" s="135"/>
      <c r="G7" s="91">
        <v>559102</v>
      </c>
      <c r="H7" s="92"/>
      <c r="I7" s="91">
        <v>529800</v>
      </c>
      <c r="J7" s="92"/>
      <c r="K7" s="91">
        <v>529800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50</v>
      </c>
      <c r="E8" s="136"/>
      <c r="F8" s="137"/>
      <c r="G8" s="94">
        <v>105085</v>
      </c>
      <c r="H8" s="69"/>
      <c r="I8" s="94">
        <v>104000</v>
      </c>
      <c r="J8" s="69"/>
      <c r="K8" s="94">
        <v>104000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51</v>
      </c>
      <c r="E9" s="136"/>
      <c r="F9" s="137"/>
      <c r="G9" s="94">
        <v>395267</v>
      </c>
      <c r="H9" s="69"/>
      <c r="I9" s="94">
        <v>366300</v>
      </c>
      <c r="J9" s="69"/>
      <c r="K9" s="94">
        <v>366300</v>
      </c>
      <c r="L9" s="95"/>
      <c r="M9" s="2"/>
    </row>
    <row r="10" spans="1:13" ht="12.75">
      <c r="A10" s="2"/>
      <c r="B10" s="89">
        <v>4</v>
      </c>
      <c r="C10" s="96">
        <v>1</v>
      </c>
      <c r="D10" s="138" t="s">
        <v>52</v>
      </c>
      <c r="E10" s="138"/>
      <c r="F10" s="139"/>
      <c r="G10" s="97">
        <v>450</v>
      </c>
      <c r="H10" s="98"/>
      <c r="I10" s="97"/>
      <c r="J10" s="98"/>
      <c r="K10" s="97"/>
      <c r="L10" s="99"/>
      <c r="M10" s="2"/>
    </row>
    <row r="11" spans="1:13" ht="12.75">
      <c r="A11" s="2"/>
      <c r="B11" s="89">
        <v>5</v>
      </c>
      <c r="C11" s="96">
        <v>2</v>
      </c>
      <c r="D11" s="138" t="s">
        <v>53</v>
      </c>
      <c r="E11" s="138"/>
      <c r="F11" s="139"/>
      <c r="G11" s="97">
        <v>394817</v>
      </c>
      <c r="H11" s="98"/>
      <c r="I11" s="97">
        <v>366300</v>
      </c>
      <c r="J11" s="98"/>
      <c r="K11" s="97">
        <v>366300</v>
      </c>
      <c r="L11" s="99"/>
      <c r="M11" s="2"/>
    </row>
    <row r="12" spans="1:13" ht="12.75">
      <c r="A12" s="2"/>
      <c r="B12" s="89">
        <v>6</v>
      </c>
      <c r="C12" s="88">
        <v>3</v>
      </c>
      <c r="D12" s="136" t="s">
        <v>54</v>
      </c>
      <c r="E12" s="136"/>
      <c r="F12" s="137"/>
      <c r="G12" s="94">
        <v>46000</v>
      </c>
      <c r="H12" s="69"/>
      <c r="I12" s="94">
        <v>46500</v>
      </c>
      <c r="J12" s="69"/>
      <c r="K12" s="94">
        <v>46500</v>
      </c>
      <c r="L12" s="95"/>
      <c r="M12" s="2"/>
    </row>
    <row r="13" spans="1:13" ht="12.75">
      <c r="A13" s="2"/>
      <c r="B13" s="89">
        <v>7</v>
      </c>
      <c r="C13" s="88">
        <v>4</v>
      </c>
      <c r="D13" s="136" t="s">
        <v>55</v>
      </c>
      <c r="E13" s="136"/>
      <c r="F13" s="137"/>
      <c r="G13" s="94">
        <v>12750</v>
      </c>
      <c r="H13" s="69"/>
      <c r="I13" s="94">
        <v>13000</v>
      </c>
      <c r="J13" s="69"/>
      <c r="K13" s="94">
        <v>13000</v>
      </c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D13:F13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56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6</v>
      </c>
      <c r="D7" s="134" t="s">
        <v>119</v>
      </c>
      <c r="E7" s="134"/>
      <c r="F7" s="135"/>
      <c r="G7" s="91">
        <v>37454</v>
      </c>
      <c r="H7" s="92">
        <v>2000</v>
      </c>
      <c r="I7" s="91">
        <v>34600</v>
      </c>
      <c r="J7" s="92"/>
      <c r="K7" s="91">
        <v>34600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58</v>
      </c>
      <c r="E8" s="136"/>
      <c r="F8" s="137"/>
      <c r="G8" s="94">
        <v>12454</v>
      </c>
      <c r="H8" s="69"/>
      <c r="I8" s="94">
        <v>12600</v>
      </c>
      <c r="J8" s="69"/>
      <c r="K8" s="94">
        <v>12600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59</v>
      </c>
      <c r="E9" s="136"/>
      <c r="F9" s="137"/>
      <c r="G9" s="94">
        <v>1500</v>
      </c>
      <c r="H9" s="69"/>
      <c r="I9" s="94">
        <v>1000</v>
      </c>
      <c r="J9" s="69"/>
      <c r="K9" s="94">
        <v>1000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60</v>
      </c>
      <c r="E10" s="136"/>
      <c r="F10" s="137"/>
      <c r="G10" s="94">
        <v>500</v>
      </c>
      <c r="H10" s="69"/>
      <c r="I10" s="94">
        <v>500</v>
      </c>
      <c r="J10" s="69"/>
      <c r="K10" s="94">
        <v>500</v>
      </c>
      <c r="L10" s="95"/>
      <c r="M10" s="2"/>
    </row>
    <row r="11" spans="1:13" ht="12.75">
      <c r="A11" s="2"/>
      <c r="B11" s="89">
        <v>5</v>
      </c>
      <c r="C11" s="88">
        <v>4</v>
      </c>
      <c r="D11" s="136" t="s">
        <v>61</v>
      </c>
      <c r="E11" s="136"/>
      <c r="F11" s="137"/>
      <c r="G11" s="94">
        <v>3000</v>
      </c>
      <c r="H11" s="69">
        <v>2000</v>
      </c>
      <c r="I11" s="94">
        <v>500</v>
      </c>
      <c r="J11" s="69"/>
      <c r="K11" s="94">
        <v>500</v>
      </c>
      <c r="L11" s="95"/>
      <c r="M11" s="2"/>
    </row>
    <row r="12" spans="1:13" ht="12.75">
      <c r="A12" s="2"/>
      <c r="B12" s="89">
        <v>6</v>
      </c>
      <c r="C12" s="88">
        <v>5</v>
      </c>
      <c r="D12" s="136" t="s">
        <v>62</v>
      </c>
      <c r="E12" s="136"/>
      <c r="F12" s="137"/>
      <c r="G12" s="94">
        <v>20000</v>
      </c>
      <c r="H12" s="69"/>
      <c r="I12" s="94">
        <v>20000</v>
      </c>
      <c r="J12" s="69"/>
      <c r="K12" s="94">
        <v>20000</v>
      </c>
      <c r="L12" s="95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63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7</v>
      </c>
      <c r="D7" s="134" t="s">
        <v>120</v>
      </c>
      <c r="E7" s="134"/>
      <c r="F7" s="135"/>
      <c r="G7" s="91">
        <v>14000</v>
      </c>
      <c r="H7" s="92">
        <v>17000</v>
      </c>
      <c r="I7" s="91">
        <v>10700</v>
      </c>
      <c r="J7" s="92"/>
      <c r="K7" s="91">
        <v>10700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65</v>
      </c>
      <c r="E8" s="136"/>
      <c r="F8" s="137"/>
      <c r="G8" s="94">
        <v>10650</v>
      </c>
      <c r="H8" s="69">
        <v>17000</v>
      </c>
      <c r="I8" s="94">
        <v>9500</v>
      </c>
      <c r="J8" s="69"/>
      <c r="K8" s="94">
        <v>9500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66</v>
      </c>
      <c r="E9" s="136"/>
      <c r="F9" s="137"/>
      <c r="G9" s="94">
        <v>3350</v>
      </c>
      <c r="H9" s="69"/>
      <c r="I9" s="94">
        <v>1200</v>
      </c>
      <c r="J9" s="69"/>
      <c r="K9" s="94">
        <v>1200</v>
      </c>
      <c r="L9" s="95"/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67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8</v>
      </c>
      <c r="D7" s="134" t="s">
        <v>121</v>
      </c>
      <c r="E7" s="134"/>
      <c r="F7" s="135"/>
      <c r="G7" s="91">
        <v>30461</v>
      </c>
      <c r="H7" s="92">
        <v>11577</v>
      </c>
      <c r="I7" s="91">
        <v>28500</v>
      </c>
      <c r="J7" s="92">
        <v>6500</v>
      </c>
      <c r="K7" s="91">
        <v>28500</v>
      </c>
      <c r="L7" s="93">
        <v>6500</v>
      </c>
      <c r="M7" s="2"/>
    </row>
    <row r="8" spans="1:13" ht="12.75">
      <c r="A8" s="2"/>
      <c r="B8" s="89">
        <v>2</v>
      </c>
      <c r="C8" s="88">
        <v>1</v>
      </c>
      <c r="D8" s="136" t="s">
        <v>69</v>
      </c>
      <c r="E8" s="136"/>
      <c r="F8" s="137"/>
      <c r="G8" s="94">
        <v>26361</v>
      </c>
      <c r="H8" s="69">
        <v>10577</v>
      </c>
      <c r="I8" s="94">
        <v>25000</v>
      </c>
      <c r="J8" s="69"/>
      <c r="K8" s="94">
        <v>25000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70</v>
      </c>
      <c r="E9" s="136"/>
      <c r="F9" s="137"/>
      <c r="G9" s="94">
        <v>4100</v>
      </c>
      <c r="H9" s="69"/>
      <c r="I9" s="94">
        <v>3500</v>
      </c>
      <c r="J9" s="69"/>
      <c r="K9" s="94">
        <v>3500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71</v>
      </c>
      <c r="E10" s="136"/>
      <c r="F10" s="137"/>
      <c r="G10" s="94"/>
      <c r="H10" s="69">
        <v>1000</v>
      </c>
      <c r="I10" s="94"/>
      <c r="J10" s="69">
        <v>6500</v>
      </c>
      <c r="K10" s="94"/>
      <c r="L10" s="95">
        <v>6500</v>
      </c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9.4218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32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41820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41820</v>
      </c>
      <c r="AG7" s="15"/>
      <c r="AH7" s="16" t="s">
        <v>10</v>
      </c>
      <c r="AI7" s="17" t="s">
        <v>10</v>
      </c>
      <c r="AJ7" s="111">
        <v>41820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2011</v>
      </c>
      <c r="H8" s="23">
        <v>2012</v>
      </c>
      <c r="I8" s="23">
        <v>2013</v>
      </c>
      <c r="J8" s="24">
        <v>2013</v>
      </c>
      <c r="K8" s="12"/>
      <c r="L8" s="25">
        <v>2014</v>
      </c>
      <c r="M8" s="116"/>
      <c r="N8" s="116"/>
      <c r="O8" s="116"/>
      <c r="P8" s="116"/>
      <c r="Q8" s="116"/>
      <c r="R8" s="116"/>
      <c r="S8" s="118"/>
      <c r="T8" s="12"/>
      <c r="U8" s="25">
        <v>2014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2014</v>
      </c>
      <c r="AI8" s="18">
        <v>2014</v>
      </c>
      <c r="AJ8" s="111"/>
      <c r="AK8" s="111"/>
      <c r="AL8" s="18">
        <v>2015</v>
      </c>
      <c r="AM8" s="27">
        <v>2016</v>
      </c>
    </row>
    <row r="9" spans="2:39" ht="12.75">
      <c r="B9" s="28">
        <v>1</v>
      </c>
      <c r="C9" s="29">
        <v>2</v>
      </c>
      <c r="D9" s="119" t="s">
        <v>33</v>
      </c>
      <c r="E9" s="119"/>
      <c r="F9" s="119"/>
      <c r="G9" s="30">
        <v>12862</v>
      </c>
      <c r="H9" s="31">
        <v>12042</v>
      </c>
      <c r="I9" s="31">
        <v>42809</v>
      </c>
      <c r="J9" s="32">
        <v>42432</v>
      </c>
      <c r="K9" s="33"/>
      <c r="L9" s="34">
        <v>14323</v>
      </c>
      <c r="M9" s="35">
        <v>3498</v>
      </c>
      <c r="N9" s="35">
        <v>1571</v>
      </c>
      <c r="O9" s="35">
        <v>9254</v>
      </c>
      <c r="P9" s="35"/>
      <c r="Q9" s="35"/>
      <c r="R9" s="35">
        <f aca="true" t="shared" si="0" ref="R9:R14">SUM(M9:Q9)</f>
        <v>14323</v>
      </c>
      <c r="S9" s="35">
        <f aca="true" t="shared" si="1" ref="S9:S14">R9-L9</f>
        <v>0</v>
      </c>
      <c r="T9" s="33"/>
      <c r="U9" s="35">
        <v>20000</v>
      </c>
      <c r="V9" s="35"/>
      <c r="W9" s="35"/>
      <c r="X9" s="35"/>
      <c r="Y9" s="35"/>
      <c r="Z9" s="35"/>
      <c r="AA9" s="35">
        <v>20000</v>
      </c>
      <c r="AB9" s="35"/>
      <c r="AC9" s="35"/>
      <c r="AD9" s="35"/>
      <c r="AE9" s="35">
        <f aca="true" t="shared" si="2" ref="AE9:AE14">SUM(V9:AD9)</f>
        <v>20000</v>
      </c>
      <c r="AF9" s="35">
        <f aca="true" t="shared" si="3" ref="AF9:AF14">AE9-U9</f>
        <v>0</v>
      </c>
      <c r="AG9" s="36"/>
      <c r="AH9" s="37">
        <f aca="true" t="shared" si="4" ref="AH9:AH14">L9+U9</f>
        <v>34323</v>
      </c>
      <c r="AI9" s="38">
        <f aca="true" t="shared" si="5" ref="AI9:AI14">R9+AE9</f>
        <v>34323</v>
      </c>
      <c r="AJ9" s="38">
        <f aca="true" t="shared" si="6" ref="AJ9:AJ14">AI9-AH9</f>
        <v>0</v>
      </c>
      <c r="AK9" s="39">
        <f aca="true" t="shared" si="7" ref="AK9:AK14">IF(AH9=0,"",AI9/AH9)</f>
        <v>1</v>
      </c>
      <c r="AL9" s="38">
        <v>15200</v>
      </c>
      <c r="AM9" s="40">
        <v>15200</v>
      </c>
    </row>
    <row r="10" spans="2:39" ht="12.75">
      <c r="B10" s="28">
        <v>2</v>
      </c>
      <c r="C10" s="41">
        <v>1</v>
      </c>
      <c r="D10" s="120" t="s">
        <v>34</v>
      </c>
      <c r="E10" s="120"/>
      <c r="F10" s="120"/>
      <c r="G10" s="42">
        <v>5886</v>
      </c>
      <c r="H10" s="43">
        <v>6320</v>
      </c>
      <c r="I10" s="43">
        <v>5560</v>
      </c>
      <c r="J10" s="44">
        <v>5561</v>
      </c>
      <c r="K10" s="33"/>
      <c r="L10" s="45">
        <v>5493</v>
      </c>
      <c r="M10" s="45">
        <v>3498</v>
      </c>
      <c r="N10" s="45">
        <v>1227</v>
      </c>
      <c r="O10" s="45">
        <v>768</v>
      </c>
      <c r="P10" s="45"/>
      <c r="Q10" s="45"/>
      <c r="R10" s="45">
        <f t="shared" si="0"/>
        <v>5493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5493</v>
      </c>
      <c r="AI10" s="47">
        <f t="shared" si="5"/>
        <v>5493</v>
      </c>
      <c r="AJ10" s="47">
        <f t="shared" si="6"/>
        <v>0</v>
      </c>
      <c r="AK10" s="48">
        <f t="shared" si="7"/>
        <v>1</v>
      </c>
      <c r="AL10" s="47">
        <v>6735</v>
      </c>
      <c r="AM10" s="49">
        <v>6100</v>
      </c>
    </row>
    <row r="11" spans="2:39" ht="12.75">
      <c r="B11" s="28">
        <v>3</v>
      </c>
      <c r="C11" s="41">
        <v>2</v>
      </c>
      <c r="D11" s="120" t="s">
        <v>35</v>
      </c>
      <c r="E11" s="120"/>
      <c r="F11" s="120"/>
      <c r="G11" s="42">
        <v>3780</v>
      </c>
      <c r="H11" s="43">
        <v>2892</v>
      </c>
      <c r="I11" s="43">
        <v>35148</v>
      </c>
      <c r="J11" s="44">
        <v>35101</v>
      </c>
      <c r="K11" s="33"/>
      <c r="L11" s="45">
        <v>5301</v>
      </c>
      <c r="M11" s="45"/>
      <c r="N11" s="45">
        <v>115</v>
      </c>
      <c r="O11" s="45">
        <v>5186</v>
      </c>
      <c r="P11" s="45"/>
      <c r="Q11" s="45"/>
      <c r="R11" s="45">
        <f t="shared" si="0"/>
        <v>5301</v>
      </c>
      <c r="S11" s="45">
        <f t="shared" si="1"/>
        <v>0</v>
      </c>
      <c r="T11" s="33"/>
      <c r="U11" s="45">
        <v>20000</v>
      </c>
      <c r="V11" s="45"/>
      <c r="W11" s="45"/>
      <c r="X11" s="45"/>
      <c r="Y11" s="45"/>
      <c r="Z11" s="45"/>
      <c r="AA11" s="45">
        <v>20000</v>
      </c>
      <c r="AB11" s="45"/>
      <c r="AC11" s="45"/>
      <c r="AD11" s="45"/>
      <c r="AE11" s="45">
        <f t="shared" si="2"/>
        <v>20000</v>
      </c>
      <c r="AF11" s="45">
        <f t="shared" si="3"/>
        <v>0</v>
      </c>
      <c r="AG11" s="36"/>
      <c r="AH11" s="46">
        <f t="shared" si="4"/>
        <v>25301</v>
      </c>
      <c r="AI11" s="47">
        <f t="shared" si="5"/>
        <v>25301</v>
      </c>
      <c r="AJ11" s="47">
        <f t="shared" si="6"/>
        <v>0</v>
      </c>
      <c r="AK11" s="48">
        <f t="shared" si="7"/>
        <v>1</v>
      </c>
      <c r="AL11" s="47">
        <v>5300</v>
      </c>
      <c r="AM11" s="49">
        <v>3500</v>
      </c>
    </row>
    <row r="12" spans="2:39" ht="12.75">
      <c r="B12" s="28">
        <v>4</v>
      </c>
      <c r="C12" s="41">
        <v>3</v>
      </c>
      <c r="D12" s="120" t="s">
        <v>36</v>
      </c>
      <c r="E12" s="120"/>
      <c r="F12" s="120"/>
      <c r="G12" s="42">
        <v>3196</v>
      </c>
      <c r="H12" s="43">
        <v>2830</v>
      </c>
      <c r="I12" s="43">
        <v>2101</v>
      </c>
      <c r="J12" s="44">
        <v>1770</v>
      </c>
      <c r="K12" s="33"/>
      <c r="L12" s="45">
        <v>3529</v>
      </c>
      <c r="M12" s="45"/>
      <c r="N12" s="45">
        <v>229</v>
      </c>
      <c r="O12" s="45">
        <v>3300</v>
      </c>
      <c r="P12" s="45"/>
      <c r="Q12" s="45"/>
      <c r="R12" s="45">
        <f t="shared" si="0"/>
        <v>3529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3529</v>
      </c>
      <c r="AI12" s="47">
        <f t="shared" si="5"/>
        <v>3529</v>
      </c>
      <c r="AJ12" s="47">
        <f t="shared" si="6"/>
        <v>0</v>
      </c>
      <c r="AK12" s="48">
        <f t="shared" si="7"/>
        <v>1</v>
      </c>
      <c r="AL12" s="47">
        <v>3165</v>
      </c>
      <c r="AM12" s="49">
        <v>5600</v>
      </c>
    </row>
    <row r="13" spans="2:39" ht="12.75">
      <c r="B13" s="28">
        <v>5</v>
      </c>
      <c r="C13" s="50">
        <v>1</v>
      </c>
      <c r="D13" s="121" t="s">
        <v>37</v>
      </c>
      <c r="E13" s="121"/>
      <c r="F13" s="121"/>
      <c r="G13" s="51">
        <v>2696</v>
      </c>
      <c r="H13" s="52">
        <v>2290</v>
      </c>
      <c r="I13" s="52">
        <v>1415</v>
      </c>
      <c r="J13" s="53">
        <v>1149</v>
      </c>
      <c r="K13" s="33"/>
      <c r="L13" s="54">
        <v>2766</v>
      </c>
      <c r="M13" s="54"/>
      <c r="N13" s="54">
        <v>66</v>
      </c>
      <c r="O13" s="54">
        <v>2700</v>
      </c>
      <c r="P13" s="54"/>
      <c r="Q13" s="54"/>
      <c r="R13" s="54">
        <f t="shared" si="0"/>
        <v>2766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2766</v>
      </c>
      <c r="AI13" s="56">
        <f t="shared" si="5"/>
        <v>2766</v>
      </c>
      <c r="AJ13" s="56">
        <f t="shared" si="6"/>
        <v>0</v>
      </c>
      <c r="AK13" s="57">
        <f t="shared" si="7"/>
        <v>1</v>
      </c>
      <c r="AL13" s="56">
        <v>2665</v>
      </c>
      <c r="AM13" s="58">
        <v>5000</v>
      </c>
    </row>
    <row r="14" spans="2:39" ht="12.75">
      <c r="B14" s="28">
        <v>6</v>
      </c>
      <c r="C14" s="50">
        <v>2</v>
      </c>
      <c r="D14" s="121" t="s">
        <v>38</v>
      </c>
      <c r="E14" s="121"/>
      <c r="F14" s="121"/>
      <c r="G14" s="51">
        <v>500</v>
      </c>
      <c r="H14" s="52">
        <v>540</v>
      </c>
      <c r="I14" s="52">
        <v>686</v>
      </c>
      <c r="J14" s="53">
        <v>621</v>
      </c>
      <c r="K14" s="33"/>
      <c r="L14" s="54">
        <v>763</v>
      </c>
      <c r="M14" s="54"/>
      <c r="N14" s="54">
        <v>163</v>
      </c>
      <c r="O14" s="54">
        <v>600</v>
      </c>
      <c r="P14" s="54"/>
      <c r="Q14" s="54"/>
      <c r="R14" s="54">
        <f t="shared" si="0"/>
        <v>763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763</v>
      </c>
      <c r="AI14" s="56">
        <f t="shared" si="5"/>
        <v>763</v>
      </c>
      <c r="AJ14" s="56">
        <f t="shared" si="6"/>
        <v>0</v>
      </c>
      <c r="AK14" s="57">
        <f t="shared" si="7"/>
        <v>1</v>
      </c>
      <c r="AL14" s="56">
        <v>500</v>
      </c>
      <c r="AM14" s="58">
        <v>600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72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9</v>
      </c>
      <c r="D7" s="134" t="s">
        <v>122</v>
      </c>
      <c r="E7" s="134"/>
      <c r="F7" s="135"/>
      <c r="G7" s="91">
        <v>10591</v>
      </c>
      <c r="H7" s="92"/>
      <c r="I7" s="91">
        <v>8000</v>
      </c>
      <c r="J7" s="92"/>
      <c r="K7" s="91">
        <v>8000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74</v>
      </c>
      <c r="E8" s="136"/>
      <c r="F8" s="137"/>
      <c r="G8" s="94">
        <v>10191</v>
      </c>
      <c r="H8" s="69"/>
      <c r="I8" s="94">
        <v>7700</v>
      </c>
      <c r="J8" s="69"/>
      <c r="K8" s="94">
        <v>7700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75</v>
      </c>
      <c r="E9" s="136"/>
      <c r="F9" s="137"/>
      <c r="G9" s="94">
        <v>200</v>
      </c>
      <c r="H9" s="69"/>
      <c r="I9" s="94">
        <v>100</v>
      </c>
      <c r="J9" s="69"/>
      <c r="K9" s="94">
        <v>100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76</v>
      </c>
      <c r="E10" s="136"/>
      <c r="F10" s="137"/>
      <c r="G10" s="94">
        <v>200</v>
      </c>
      <c r="H10" s="69"/>
      <c r="I10" s="94">
        <v>200</v>
      </c>
      <c r="J10" s="69"/>
      <c r="K10" s="94">
        <v>200</v>
      </c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77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10</v>
      </c>
      <c r="D7" s="134" t="s">
        <v>123</v>
      </c>
      <c r="E7" s="134"/>
      <c r="F7" s="135"/>
      <c r="G7" s="91">
        <v>21288</v>
      </c>
      <c r="H7" s="92"/>
      <c r="I7" s="91">
        <v>25000</v>
      </c>
      <c r="J7" s="92"/>
      <c r="K7" s="91">
        <v>25000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79</v>
      </c>
      <c r="E8" s="136"/>
      <c r="F8" s="137"/>
      <c r="G8" s="94">
        <v>15670</v>
      </c>
      <c r="H8" s="69"/>
      <c r="I8" s="94">
        <v>19330</v>
      </c>
      <c r="J8" s="69"/>
      <c r="K8" s="94">
        <v>19330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80</v>
      </c>
      <c r="E9" s="136"/>
      <c r="F9" s="137"/>
      <c r="G9" s="94">
        <v>1000</v>
      </c>
      <c r="H9" s="69"/>
      <c r="I9" s="94">
        <v>1000</v>
      </c>
      <c r="J9" s="69"/>
      <c r="K9" s="94">
        <v>1000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81</v>
      </c>
      <c r="E10" s="136"/>
      <c r="F10" s="137"/>
      <c r="G10" s="94">
        <v>3000</v>
      </c>
      <c r="H10" s="69"/>
      <c r="I10" s="94">
        <v>3170</v>
      </c>
      <c r="J10" s="69"/>
      <c r="K10" s="94">
        <v>3170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82</v>
      </c>
      <c r="E11" s="138"/>
      <c r="F11" s="139"/>
      <c r="G11" s="97">
        <v>170</v>
      </c>
      <c r="H11" s="98"/>
      <c r="I11" s="97">
        <v>170</v>
      </c>
      <c r="J11" s="98"/>
      <c r="K11" s="97">
        <v>170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83</v>
      </c>
      <c r="E12" s="138"/>
      <c r="F12" s="139"/>
      <c r="G12" s="97">
        <v>2000</v>
      </c>
      <c r="H12" s="98"/>
      <c r="I12" s="97">
        <v>2000</v>
      </c>
      <c r="J12" s="98"/>
      <c r="K12" s="97">
        <v>2000</v>
      </c>
      <c r="L12" s="99"/>
      <c r="M12" s="2"/>
    </row>
    <row r="13" spans="1:13" ht="12.75">
      <c r="A13" s="2"/>
      <c r="B13" s="89">
        <v>7</v>
      </c>
      <c r="C13" s="96">
        <v>3</v>
      </c>
      <c r="D13" s="138" t="s">
        <v>84</v>
      </c>
      <c r="E13" s="138"/>
      <c r="F13" s="139"/>
      <c r="G13" s="97">
        <v>830</v>
      </c>
      <c r="H13" s="98"/>
      <c r="I13" s="97">
        <v>1000</v>
      </c>
      <c r="J13" s="98"/>
      <c r="K13" s="97">
        <v>1000</v>
      </c>
      <c r="L13" s="99"/>
      <c r="M13" s="2"/>
    </row>
    <row r="14" spans="1:13" ht="12.75">
      <c r="A14" s="2"/>
      <c r="B14" s="89">
        <v>8</v>
      </c>
      <c r="C14" s="88">
        <v>4</v>
      </c>
      <c r="D14" s="136" t="s">
        <v>85</v>
      </c>
      <c r="E14" s="136"/>
      <c r="F14" s="137"/>
      <c r="G14" s="94">
        <v>1618</v>
      </c>
      <c r="H14" s="69"/>
      <c r="I14" s="94">
        <v>1500</v>
      </c>
      <c r="J14" s="69"/>
      <c r="K14" s="94">
        <v>1500</v>
      </c>
      <c r="L14" s="95"/>
      <c r="M14" s="2"/>
    </row>
    <row r="15" spans="1:13" ht="12.75">
      <c r="A15" s="2"/>
      <c r="B15" s="89">
        <v>9</v>
      </c>
      <c r="C15" s="96">
        <v>1</v>
      </c>
      <c r="D15" s="138" t="s">
        <v>86</v>
      </c>
      <c r="E15" s="138"/>
      <c r="F15" s="139"/>
      <c r="G15" s="97">
        <v>1500</v>
      </c>
      <c r="H15" s="98"/>
      <c r="I15" s="97">
        <v>1500</v>
      </c>
      <c r="J15" s="98"/>
      <c r="K15" s="97">
        <v>1500</v>
      </c>
      <c r="L15" s="99"/>
      <c r="M15" s="2"/>
    </row>
    <row r="16" spans="1:13" ht="12.75">
      <c r="A16" s="2"/>
      <c r="B16" s="89">
        <v>10</v>
      </c>
      <c r="C16" s="96">
        <v>2</v>
      </c>
      <c r="D16" s="138" t="s">
        <v>87</v>
      </c>
      <c r="E16" s="138"/>
      <c r="F16" s="139"/>
      <c r="G16" s="97">
        <v>118</v>
      </c>
      <c r="H16" s="98"/>
      <c r="I16" s="97"/>
      <c r="J16" s="98"/>
      <c r="K16" s="97"/>
      <c r="L16" s="99"/>
      <c r="M16" s="2"/>
    </row>
    <row r="17" spans="2:12" ht="12.7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</sheetData>
  <sheetProtection/>
  <mergeCells count="19">
    <mergeCell ref="D13:F13"/>
    <mergeCell ref="D14:F14"/>
    <mergeCell ref="D15:F15"/>
    <mergeCell ref="D16:F16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127</v>
      </c>
      <c r="B1" s="2"/>
      <c r="C1" s="2"/>
      <c r="D1" s="2"/>
      <c r="E1" s="2"/>
      <c r="F1" s="2"/>
      <c r="G1" s="2"/>
    </row>
    <row r="2" spans="1:8" ht="12.75">
      <c r="A2" s="2"/>
      <c r="B2" s="140" t="s">
        <v>88</v>
      </c>
      <c r="C2" s="141"/>
      <c r="D2" s="142" t="s">
        <v>89</v>
      </c>
      <c r="E2" s="142" t="s">
        <v>90</v>
      </c>
      <c r="F2" s="142" t="s">
        <v>124</v>
      </c>
      <c r="G2" s="142" t="s">
        <v>125</v>
      </c>
      <c r="H2" s="2"/>
    </row>
    <row r="3" spans="1:8" ht="12.75">
      <c r="A3" s="2"/>
      <c r="B3" s="140"/>
      <c r="C3" s="141"/>
      <c r="D3" s="124"/>
      <c r="E3" s="124"/>
      <c r="F3" s="124"/>
      <c r="G3" s="124"/>
      <c r="H3" s="2"/>
    </row>
    <row r="4" spans="1:8" ht="12.75">
      <c r="A4" s="2"/>
      <c r="B4" s="63" t="s">
        <v>97</v>
      </c>
      <c r="C4" s="64" t="s">
        <v>98</v>
      </c>
      <c r="D4" s="100">
        <v>1024792</v>
      </c>
      <c r="E4" s="66">
        <v>1145669</v>
      </c>
      <c r="F4" s="66">
        <v>986000</v>
      </c>
      <c r="G4" s="101">
        <v>986000</v>
      </c>
      <c r="H4" s="2"/>
    </row>
    <row r="5" spans="1:8" ht="12.75">
      <c r="A5" s="2"/>
      <c r="B5" s="68" t="s">
        <v>126</v>
      </c>
      <c r="C5" s="69" t="s">
        <v>99</v>
      </c>
      <c r="D5" s="102">
        <f>SUM(D6:D15)</f>
        <v>995251</v>
      </c>
      <c r="E5" s="103">
        <f>SUM(E6:E15)</f>
        <v>1112383</v>
      </c>
      <c r="F5" s="103">
        <f>SUM(F6:F15)</f>
        <v>986000</v>
      </c>
      <c r="G5" s="104">
        <f>SUM(G6:G15)</f>
        <v>986000</v>
      </c>
      <c r="H5" s="2"/>
    </row>
    <row r="6" spans="1:8" ht="12.75">
      <c r="A6" s="2"/>
      <c r="B6" s="73">
        <f aca="true" t="shared" si="0" ref="B6:B16">B5+1</f>
        <v>3</v>
      </c>
      <c r="C6" s="105" t="s">
        <v>100</v>
      </c>
      <c r="D6" s="75">
        <v>190931</v>
      </c>
      <c r="E6" s="75">
        <v>165513</v>
      </c>
      <c r="F6" s="76">
        <v>162000</v>
      </c>
      <c r="G6" s="106">
        <v>162000</v>
      </c>
      <c r="H6" s="2"/>
    </row>
    <row r="7" spans="1:8" ht="12.75">
      <c r="A7" s="2"/>
      <c r="B7" s="73">
        <f t="shared" si="0"/>
        <v>4</v>
      </c>
      <c r="C7" s="105" t="s">
        <v>101</v>
      </c>
      <c r="D7" s="75">
        <v>42809</v>
      </c>
      <c r="E7" s="75">
        <v>34323</v>
      </c>
      <c r="F7" s="76">
        <v>15200</v>
      </c>
      <c r="G7" s="106">
        <v>15200</v>
      </c>
      <c r="H7" s="2"/>
    </row>
    <row r="8" spans="1:8" ht="12.75">
      <c r="A8" s="2"/>
      <c r="B8" s="73">
        <f t="shared" si="0"/>
        <v>5</v>
      </c>
      <c r="C8" s="105" t="s">
        <v>102</v>
      </c>
      <c r="D8" s="75">
        <v>45115</v>
      </c>
      <c r="E8" s="75">
        <v>97400</v>
      </c>
      <c r="F8" s="76">
        <v>42000</v>
      </c>
      <c r="G8" s="106">
        <v>42000</v>
      </c>
      <c r="H8" s="2"/>
    </row>
    <row r="9" spans="1:8" ht="12.75">
      <c r="A9" s="2"/>
      <c r="B9" s="73">
        <f t="shared" si="0"/>
        <v>6</v>
      </c>
      <c r="C9" s="105" t="s">
        <v>103</v>
      </c>
      <c r="D9" s="75">
        <v>73186</v>
      </c>
      <c r="E9" s="75">
        <v>111674</v>
      </c>
      <c r="F9" s="76">
        <v>123700</v>
      </c>
      <c r="G9" s="106">
        <v>123700</v>
      </c>
      <c r="H9" s="2"/>
    </row>
    <row r="10" spans="1:8" ht="12.75">
      <c r="A10" s="2"/>
      <c r="B10" s="73">
        <f t="shared" si="0"/>
        <v>7</v>
      </c>
      <c r="C10" s="105" t="s">
        <v>104</v>
      </c>
      <c r="D10" s="75">
        <v>543552</v>
      </c>
      <c r="E10" s="75">
        <v>559102</v>
      </c>
      <c r="F10" s="76">
        <v>529800</v>
      </c>
      <c r="G10" s="106">
        <v>529800</v>
      </c>
      <c r="H10" s="2"/>
    </row>
    <row r="11" spans="1:8" ht="12.75">
      <c r="A11" s="2"/>
      <c r="B11" s="73">
        <f t="shared" si="0"/>
        <v>8</v>
      </c>
      <c r="C11" s="105" t="s">
        <v>105</v>
      </c>
      <c r="D11" s="75">
        <v>28860</v>
      </c>
      <c r="E11" s="75">
        <v>39454</v>
      </c>
      <c r="F11" s="76">
        <v>34600</v>
      </c>
      <c r="G11" s="106">
        <v>34600</v>
      </c>
      <c r="H11" s="2"/>
    </row>
    <row r="12" spans="1:8" ht="12.75">
      <c r="A12" s="2"/>
      <c r="B12" s="73">
        <f t="shared" si="0"/>
        <v>9</v>
      </c>
      <c r="C12" s="105" t="s">
        <v>106</v>
      </c>
      <c r="D12" s="75">
        <v>11267</v>
      </c>
      <c r="E12" s="75">
        <v>31000</v>
      </c>
      <c r="F12" s="76">
        <v>10700</v>
      </c>
      <c r="G12" s="106">
        <v>10700</v>
      </c>
      <c r="H12" s="2"/>
    </row>
    <row r="13" spans="1:8" ht="12.75">
      <c r="A13" s="2"/>
      <c r="B13" s="73">
        <f t="shared" si="0"/>
        <v>10</v>
      </c>
      <c r="C13" s="105" t="s">
        <v>107</v>
      </c>
      <c r="D13" s="75">
        <v>33237</v>
      </c>
      <c r="E13" s="75">
        <v>42038</v>
      </c>
      <c r="F13" s="76">
        <v>35000</v>
      </c>
      <c r="G13" s="106">
        <v>35000</v>
      </c>
      <c r="H13" s="2"/>
    </row>
    <row r="14" spans="1:8" ht="12.75">
      <c r="A14" s="2"/>
      <c r="B14" s="73">
        <f t="shared" si="0"/>
        <v>11</v>
      </c>
      <c r="C14" s="105" t="s">
        <v>108</v>
      </c>
      <c r="D14" s="75">
        <v>7624</v>
      </c>
      <c r="E14" s="75">
        <v>10591</v>
      </c>
      <c r="F14" s="76">
        <v>8000</v>
      </c>
      <c r="G14" s="106">
        <v>8000</v>
      </c>
      <c r="H14" s="2"/>
    </row>
    <row r="15" spans="1:8" ht="12.75">
      <c r="A15" s="2"/>
      <c r="B15" s="73">
        <f t="shared" si="0"/>
        <v>12</v>
      </c>
      <c r="C15" s="105" t="s">
        <v>109</v>
      </c>
      <c r="D15" s="75">
        <v>18670</v>
      </c>
      <c r="E15" s="75">
        <v>21288</v>
      </c>
      <c r="F15" s="76">
        <v>25000</v>
      </c>
      <c r="G15" s="106">
        <v>25000</v>
      </c>
      <c r="H15" s="2"/>
    </row>
    <row r="16" spans="1:8" ht="12.75">
      <c r="A16" s="2"/>
      <c r="B16" s="79">
        <f t="shared" si="0"/>
        <v>13</v>
      </c>
      <c r="C16" s="107" t="s">
        <v>110</v>
      </c>
      <c r="D16" s="81">
        <f>D4-D5</f>
        <v>29541</v>
      </c>
      <c r="E16" s="82">
        <f>E4-E5</f>
        <v>33286</v>
      </c>
      <c r="F16" s="82">
        <f>F4-F5</f>
        <v>0</v>
      </c>
      <c r="G16" s="83">
        <f>G4-G5</f>
        <v>0</v>
      </c>
      <c r="H16" s="2"/>
    </row>
    <row r="17" spans="2:7" ht="12.75">
      <c r="B17" s="2"/>
      <c r="C17" s="2"/>
      <c r="D17" s="2"/>
      <c r="E17" s="2"/>
      <c r="F17" s="2"/>
      <c r="G17" s="2"/>
    </row>
  </sheetData>
  <sheetProtection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9.5742187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39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41820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41820</v>
      </c>
      <c r="AG7" s="15"/>
      <c r="AH7" s="16" t="s">
        <v>10</v>
      </c>
      <c r="AI7" s="17" t="s">
        <v>10</v>
      </c>
      <c r="AJ7" s="111">
        <v>41820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2011</v>
      </c>
      <c r="H8" s="23">
        <v>2012</v>
      </c>
      <c r="I8" s="23">
        <v>2013</v>
      </c>
      <c r="J8" s="24">
        <v>2013</v>
      </c>
      <c r="K8" s="12"/>
      <c r="L8" s="25">
        <v>2014</v>
      </c>
      <c r="M8" s="116"/>
      <c r="N8" s="116"/>
      <c r="O8" s="116"/>
      <c r="P8" s="116"/>
      <c r="Q8" s="116"/>
      <c r="R8" s="116"/>
      <c r="S8" s="118"/>
      <c r="T8" s="12"/>
      <c r="U8" s="25">
        <v>2014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2014</v>
      </c>
      <c r="AI8" s="18">
        <v>2014</v>
      </c>
      <c r="AJ8" s="111"/>
      <c r="AK8" s="111"/>
      <c r="AL8" s="18">
        <v>2015</v>
      </c>
      <c r="AM8" s="27">
        <v>2016</v>
      </c>
    </row>
    <row r="9" spans="2:39" ht="12.75">
      <c r="B9" s="28">
        <v>1</v>
      </c>
      <c r="C9" s="29">
        <v>3</v>
      </c>
      <c r="D9" s="119" t="s">
        <v>40</v>
      </c>
      <c r="E9" s="119"/>
      <c r="F9" s="119"/>
      <c r="G9" s="30">
        <v>52208</v>
      </c>
      <c r="H9" s="31">
        <v>41271</v>
      </c>
      <c r="I9" s="31">
        <v>45115</v>
      </c>
      <c r="J9" s="32">
        <v>45374</v>
      </c>
      <c r="K9" s="33"/>
      <c r="L9" s="34">
        <v>42400</v>
      </c>
      <c r="M9" s="35"/>
      <c r="N9" s="35"/>
      <c r="O9" s="35">
        <v>40500</v>
      </c>
      <c r="P9" s="35">
        <v>1900</v>
      </c>
      <c r="Q9" s="35"/>
      <c r="R9" s="35">
        <f>SUM(M9:Q9)</f>
        <v>42400</v>
      </c>
      <c r="S9" s="35">
        <f>R9-L9</f>
        <v>0</v>
      </c>
      <c r="T9" s="33"/>
      <c r="U9" s="35">
        <v>55000</v>
      </c>
      <c r="V9" s="35"/>
      <c r="W9" s="35"/>
      <c r="X9" s="35"/>
      <c r="Y9" s="35"/>
      <c r="Z9" s="35">
        <v>10000</v>
      </c>
      <c r="AA9" s="35">
        <v>45000</v>
      </c>
      <c r="AB9" s="35"/>
      <c r="AC9" s="35"/>
      <c r="AD9" s="35"/>
      <c r="AE9" s="35">
        <f>SUM(V9:AD9)</f>
        <v>55000</v>
      </c>
      <c r="AF9" s="35">
        <f>AE9-U9</f>
        <v>0</v>
      </c>
      <c r="AG9" s="36"/>
      <c r="AH9" s="37">
        <f>L9+U9</f>
        <v>97400</v>
      </c>
      <c r="AI9" s="38">
        <f>R9+AE9</f>
        <v>97400</v>
      </c>
      <c r="AJ9" s="38">
        <f>AI9-AH9</f>
        <v>0</v>
      </c>
      <c r="AK9" s="39">
        <f>IF(AH9=0,"",AI9/AH9)</f>
        <v>1</v>
      </c>
      <c r="AL9" s="38">
        <v>42000</v>
      </c>
      <c r="AM9" s="40">
        <v>42000</v>
      </c>
    </row>
    <row r="10" spans="2:39" ht="12.75">
      <c r="B10" s="28">
        <v>2</v>
      </c>
      <c r="C10" s="41">
        <v>1</v>
      </c>
      <c r="D10" s="120" t="s">
        <v>41</v>
      </c>
      <c r="E10" s="120"/>
      <c r="F10" s="120"/>
      <c r="G10" s="42">
        <v>36943</v>
      </c>
      <c r="H10" s="43">
        <v>39321</v>
      </c>
      <c r="I10" s="43">
        <v>38670</v>
      </c>
      <c r="J10" s="44">
        <v>38929</v>
      </c>
      <c r="K10" s="33"/>
      <c r="L10" s="45">
        <v>41384</v>
      </c>
      <c r="M10" s="45"/>
      <c r="N10" s="45"/>
      <c r="O10" s="45">
        <v>39484</v>
      </c>
      <c r="P10" s="45">
        <v>1900</v>
      </c>
      <c r="Q10" s="45"/>
      <c r="R10" s="45">
        <f>SUM(M10:Q10)</f>
        <v>41384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41384</v>
      </c>
      <c r="AI10" s="47">
        <f>R10+AE10</f>
        <v>41384</v>
      </c>
      <c r="AJ10" s="47">
        <f>AI10-AH10</f>
        <v>0</v>
      </c>
      <c r="AK10" s="48">
        <f>IF(AH10=0,"",AI10/AH10)</f>
        <v>1</v>
      </c>
      <c r="AL10" s="47">
        <v>42000</v>
      </c>
      <c r="AM10" s="49">
        <v>42000</v>
      </c>
    </row>
    <row r="11" spans="2:39" ht="12.75">
      <c r="B11" s="28">
        <v>3</v>
      </c>
      <c r="C11" s="41">
        <v>2</v>
      </c>
      <c r="D11" s="120" t="s">
        <v>42</v>
      </c>
      <c r="E11" s="120"/>
      <c r="F11" s="120"/>
      <c r="G11" s="42">
        <v>349</v>
      </c>
      <c r="H11" s="43"/>
      <c r="I11" s="43">
        <v>1350</v>
      </c>
      <c r="J11" s="44">
        <v>1350</v>
      </c>
      <c r="K11" s="33"/>
      <c r="L11" s="45">
        <v>1016</v>
      </c>
      <c r="M11" s="45"/>
      <c r="N11" s="45"/>
      <c r="O11" s="45">
        <v>1016</v>
      </c>
      <c r="P11" s="45"/>
      <c r="Q11" s="45"/>
      <c r="R11" s="45">
        <f>SUM(M11:Q11)</f>
        <v>1016</v>
      </c>
      <c r="S11" s="45">
        <f>R11-L11</f>
        <v>0</v>
      </c>
      <c r="T11" s="33"/>
      <c r="U11" s="45">
        <v>10000</v>
      </c>
      <c r="V11" s="45"/>
      <c r="W11" s="45"/>
      <c r="X11" s="45"/>
      <c r="Y11" s="45"/>
      <c r="Z11" s="45">
        <v>10000</v>
      </c>
      <c r="AA11" s="45"/>
      <c r="AB11" s="45"/>
      <c r="AC11" s="45"/>
      <c r="AD11" s="45"/>
      <c r="AE11" s="45">
        <f>SUM(V11:AD11)</f>
        <v>10000</v>
      </c>
      <c r="AF11" s="45">
        <f>AE11-U11</f>
        <v>0</v>
      </c>
      <c r="AG11" s="36"/>
      <c r="AH11" s="46">
        <f>L11+U11</f>
        <v>11016</v>
      </c>
      <c r="AI11" s="47">
        <f>R11+AE11</f>
        <v>11016</v>
      </c>
      <c r="AJ11" s="47">
        <f>AI11-AH11</f>
        <v>0</v>
      </c>
      <c r="AK11" s="48">
        <f>IF(AH11=0,"",AI11/AH11)</f>
        <v>1</v>
      </c>
      <c r="AL11" s="47"/>
      <c r="AM11" s="49"/>
    </row>
    <row r="12" spans="2:39" ht="12.75">
      <c r="B12" s="28">
        <v>4</v>
      </c>
      <c r="C12" s="41">
        <v>3</v>
      </c>
      <c r="D12" s="120" t="s">
        <v>43</v>
      </c>
      <c r="E12" s="120"/>
      <c r="F12" s="120"/>
      <c r="G12" s="42">
        <v>14916</v>
      </c>
      <c r="H12" s="43">
        <v>1950</v>
      </c>
      <c r="I12" s="43">
        <v>5095</v>
      </c>
      <c r="J12" s="44">
        <v>5095</v>
      </c>
      <c r="K12" s="33"/>
      <c r="L12" s="45"/>
      <c r="M12" s="45"/>
      <c r="N12" s="45"/>
      <c r="O12" s="45"/>
      <c r="P12" s="45"/>
      <c r="Q12" s="45"/>
      <c r="R12" s="45">
        <f>SUM(M12:Q12)</f>
        <v>0</v>
      </c>
      <c r="S12" s="45">
        <f>R12-L12</f>
        <v>0</v>
      </c>
      <c r="T12" s="33"/>
      <c r="U12" s="45">
        <v>45000</v>
      </c>
      <c r="V12" s="45"/>
      <c r="W12" s="45"/>
      <c r="X12" s="45"/>
      <c r="Y12" s="45"/>
      <c r="Z12" s="45"/>
      <c r="AA12" s="45">
        <v>45000</v>
      </c>
      <c r="AB12" s="45"/>
      <c r="AC12" s="45"/>
      <c r="AD12" s="45"/>
      <c r="AE12" s="45">
        <f>SUM(V12:AD12)</f>
        <v>45000</v>
      </c>
      <c r="AF12" s="45">
        <f>AE12-U12</f>
        <v>0</v>
      </c>
      <c r="AG12" s="36"/>
      <c r="AH12" s="46">
        <f>L12+U12</f>
        <v>45000</v>
      </c>
      <c r="AI12" s="47">
        <f>R12+AE12</f>
        <v>45000</v>
      </c>
      <c r="AJ12" s="47">
        <f>AI12-AH12</f>
        <v>0</v>
      </c>
      <c r="AK12" s="48">
        <f>IF(AH12=0,"",AI12/AH12)</f>
        <v>1</v>
      </c>
      <c r="AL12" s="47"/>
      <c r="AM12" s="49"/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D9:F9"/>
    <mergeCell ref="D10:F10"/>
    <mergeCell ref="D11:F11"/>
    <mergeCell ref="D12:F12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44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41820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41820</v>
      </c>
      <c r="AG7" s="15"/>
      <c r="AH7" s="16" t="s">
        <v>10</v>
      </c>
      <c r="AI7" s="17" t="s">
        <v>10</v>
      </c>
      <c r="AJ7" s="111">
        <v>41820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2011</v>
      </c>
      <c r="H8" s="23">
        <v>2012</v>
      </c>
      <c r="I8" s="23">
        <v>2013</v>
      </c>
      <c r="J8" s="24">
        <v>2013</v>
      </c>
      <c r="K8" s="12"/>
      <c r="L8" s="25">
        <v>2014</v>
      </c>
      <c r="M8" s="116"/>
      <c r="N8" s="116"/>
      <c r="O8" s="116"/>
      <c r="P8" s="116"/>
      <c r="Q8" s="116"/>
      <c r="R8" s="116"/>
      <c r="S8" s="118"/>
      <c r="T8" s="12"/>
      <c r="U8" s="25">
        <v>2014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2014</v>
      </c>
      <c r="AI8" s="18">
        <v>2014</v>
      </c>
      <c r="AJ8" s="111"/>
      <c r="AK8" s="111"/>
      <c r="AL8" s="18">
        <v>2015</v>
      </c>
      <c r="AM8" s="27">
        <v>2016</v>
      </c>
    </row>
    <row r="9" spans="2:39" ht="12.75">
      <c r="B9" s="28">
        <v>1</v>
      </c>
      <c r="C9" s="29">
        <v>4</v>
      </c>
      <c r="D9" s="119" t="s">
        <v>45</v>
      </c>
      <c r="E9" s="119"/>
      <c r="F9" s="119"/>
      <c r="G9" s="30">
        <v>165107</v>
      </c>
      <c r="H9" s="31">
        <v>63899</v>
      </c>
      <c r="I9" s="31">
        <v>73186</v>
      </c>
      <c r="J9" s="32">
        <v>73126</v>
      </c>
      <c r="K9" s="33"/>
      <c r="L9" s="34">
        <v>19250</v>
      </c>
      <c r="M9" s="35"/>
      <c r="N9" s="35"/>
      <c r="O9" s="35">
        <v>19250</v>
      </c>
      <c r="P9" s="35"/>
      <c r="Q9" s="35"/>
      <c r="R9" s="35">
        <f>SUM(M9:Q9)</f>
        <v>19250</v>
      </c>
      <c r="S9" s="35">
        <f>R9-L9</f>
        <v>0</v>
      </c>
      <c r="T9" s="33"/>
      <c r="U9" s="35">
        <v>92424</v>
      </c>
      <c r="V9" s="35"/>
      <c r="W9" s="35"/>
      <c r="X9" s="35"/>
      <c r="Y9" s="35"/>
      <c r="Z9" s="35">
        <v>3000</v>
      </c>
      <c r="AA9" s="35">
        <v>89424</v>
      </c>
      <c r="AB9" s="35"/>
      <c r="AC9" s="35"/>
      <c r="AD9" s="35"/>
      <c r="AE9" s="35">
        <f>SUM(V9:AD9)</f>
        <v>92424</v>
      </c>
      <c r="AF9" s="35">
        <f>AE9-U9</f>
        <v>0</v>
      </c>
      <c r="AG9" s="36"/>
      <c r="AH9" s="37">
        <f>L9+U9</f>
        <v>111674</v>
      </c>
      <c r="AI9" s="38">
        <f>R9+AE9</f>
        <v>111674</v>
      </c>
      <c r="AJ9" s="38">
        <f>AI9-AH9</f>
        <v>0</v>
      </c>
      <c r="AK9" s="39">
        <f>IF(AH9=0,"",AI9/AH9)</f>
        <v>1</v>
      </c>
      <c r="AL9" s="38">
        <v>123700</v>
      </c>
      <c r="AM9" s="40">
        <v>123700</v>
      </c>
    </row>
    <row r="10" spans="2:39" ht="12.75">
      <c r="B10" s="28">
        <v>2</v>
      </c>
      <c r="C10" s="41">
        <v>1</v>
      </c>
      <c r="D10" s="120" t="s">
        <v>46</v>
      </c>
      <c r="E10" s="120"/>
      <c r="F10" s="120"/>
      <c r="G10" s="42">
        <v>16310</v>
      </c>
      <c r="H10" s="43">
        <v>22034</v>
      </c>
      <c r="I10" s="43">
        <v>30245</v>
      </c>
      <c r="J10" s="44">
        <v>30196</v>
      </c>
      <c r="K10" s="33"/>
      <c r="L10" s="45">
        <v>19118</v>
      </c>
      <c r="M10" s="45"/>
      <c r="N10" s="45"/>
      <c r="O10" s="45">
        <v>19118</v>
      </c>
      <c r="P10" s="45"/>
      <c r="Q10" s="45"/>
      <c r="R10" s="45">
        <f>SUM(M10:Q10)</f>
        <v>19118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19118</v>
      </c>
      <c r="AI10" s="47">
        <f>R10+AE10</f>
        <v>19118</v>
      </c>
      <c r="AJ10" s="47">
        <f>AI10-AH10</f>
        <v>0</v>
      </c>
      <c r="AK10" s="48">
        <f>IF(AH10=0,"",AI10/AH10)</f>
        <v>1</v>
      </c>
      <c r="AL10" s="47">
        <v>25114</v>
      </c>
      <c r="AM10" s="49">
        <v>25114</v>
      </c>
    </row>
    <row r="11" spans="2:39" ht="12.75">
      <c r="B11" s="28">
        <v>3</v>
      </c>
      <c r="C11" s="41">
        <v>2</v>
      </c>
      <c r="D11" s="120" t="s">
        <v>47</v>
      </c>
      <c r="E11" s="120"/>
      <c r="F11" s="120"/>
      <c r="G11" s="42">
        <v>148797</v>
      </c>
      <c r="H11" s="43">
        <v>41865</v>
      </c>
      <c r="I11" s="43">
        <v>42941</v>
      </c>
      <c r="J11" s="44">
        <v>42930</v>
      </c>
      <c r="K11" s="33"/>
      <c r="L11" s="45">
        <v>132</v>
      </c>
      <c r="M11" s="45"/>
      <c r="N11" s="45"/>
      <c r="O11" s="45">
        <v>132</v>
      </c>
      <c r="P11" s="45"/>
      <c r="Q11" s="45"/>
      <c r="R11" s="45">
        <f>SUM(M11:Q11)</f>
        <v>132</v>
      </c>
      <c r="S11" s="45">
        <f>R11-L11</f>
        <v>0</v>
      </c>
      <c r="T11" s="33"/>
      <c r="U11" s="45">
        <v>92424</v>
      </c>
      <c r="V11" s="45"/>
      <c r="W11" s="45"/>
      <c r="X11" s="45"/>
      <c r="Y11" s="45"/>
      <c r="Z11" s="45">
        <v>3000</v>
      </c>
      <c r="AA11" s="45">
        <v>89424</v>
      </c>
      <c r="AB11" s="45"/>
      <c r="AC11" s="45"/>
      <c r="AD11" s="45"/>
      <c r="AE11" s="45">
        <f>SUM(V11:AD11)</f>
        <v>92424</v>
      </c>
      <c r="AF11" s="45">
        <f>AE11-U11</f>
        <v>0</v>
      </c>
      <c r="AG11" s="36"/>
      <c r="AH11" s="46">
        <f>L11+U11</f>
        <v>92556</v>
      </c>
      <c r="AI11" s="47">
        <f>R11+AE11</f>
        <v>92556</v>
      </c>
      <c r="AJ11" s="47">
        <f>AI11-AH11</f>
        <v>0</v>
      </c>
      <c r="AK11" s="48">
        <f>IF(AH11=0,"",AI11/AH11)</f>
        <v>1</v>
      </c>
      <c r="AL11" s="47">
        <v>98586</v>
      </c>
      <c r="AM11" s="49">
        <v>98586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D9:F9"/>
    <mergeCell ref="D10:F10"/>
    <mergeCell ref="D11:F11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7109375" style="0" customWidth="1"/>
    <col min="9" max="9" width="8.7109375" style="0" customWidth="1"/>
    <col min="10" max="10" width="9.57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2.8515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48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41820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41820</v>
      </c>
      <c r="AG7" s="15"/>
      <c r="AH7" s="16" t="s">
        <v>10</v>
      </c>
      <c r="AI7" s="17" t="s">
        <v>10</v>
      </c>
      <c r="AJ7" s="111">
        <v>41820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2011</v>
      </c>
      <c r="H8" s="23">
        <v>2012</v>
      </c>
      <c r="I8" s="23">
        <v>2013</v>
      </c>
      <c r="J8" s="24">
        <v>2013</v>
      </c>
      <c r="K8" s="12"/>
      <c r="L8" s="25">
        <v>2014</v>
      </c>
      <c r="M8" s="116"/>
      <c r="N8" s="116"/>
      <c r="O8" s="116"/>
      <c r="P8" s="116"/>
      <c r="Q8" s="116"/>
      <c r="R8" s="116"/>
      <c r="S8" s="118"/>
      <c r="T8" s="12"/>
      <c r="U8" s="25">
        <v>2014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2014</v>
      </c>
      <c r="AI8" s="18">
        <v>2014</v>
      </c>
      <c r="AJ8" s="111"/>
      <c r="AK8" s="111"/>
      <c r="AL8" s="18">
        <v>2015</v>
      </c>
      <c r="AM8" s="27">
        <v>2016</v>
      </c>
    </row>
    <row r="9" spans="2:39" ht="12.75">
      <c r="B9" s="28">
        <v>1</v>
      </c>
      <c r="C9" s="29">
        <v>5</v>
      </c>
      <c r="D9" s="119" t="s">
        <v>49</v>
      </c>
      <c r="E9" s="119"/>
      <c r="F9" s="119"/>
      <c r="G9" s="30">
        <v>529768</v>
      </c>
      <c r="H9" s="31">
        <v>623484</v>
      </c>
      <c r="I9" s="31">
        <v>543552</v>
      </c>
      <c r="J9" s="32">
        <v>564137</v>
      </c>
      <c r="K9" s="33"/>
      <c r="L9" s="34">
        <v>559102</v>
      </c>
      <c r="M9" s="35">
        <v>348210</v>
      </c>
      <c r="N9" s="35">
        <v>123381</v>
      </c>
      <c r="O9" s="35">
        <v>86011</v>
      </c>
      <c r="P9" s="35">
        <v>1500</v>
      </c>
      <c r="Q9" s="35"/>
      <c r="R9" s="35">
        <f aca="true" t="shared" si="0" ref="R9:R15">SUM(M9:Q9)</f>
        <v>559102</v>
      </c>
      <c r="S9" s="35">
        <f aca="true" t="shared" si="1" ref="S9:S15"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5">SUM(V9:AD9)</f>
        <v>0</v>
      </c>
      <c r="AF9" s="35">
        <f aca="true" t="shared" si="3" ref="AF9:AF15">AE9-U9</f>
        <v>0</v>
      </c>
      <c r="AG9" s="36"/>
      <c r="AH9" s="37">
        <f aca="true" t="shared" si="4" ref="AH9:AH15">L9+U9</f>
        <v>559102</v>
      </c>
      <c r="AI9" s="38">
        <f aca="true" t="shared" si="5" ref="AI9:AI15">R9+AE9</f>
        <v>559102</v>
      </c>
      <c r="AJ9" s="38">
        <f aca="true" t="shared" si="6" ref="AJ9:AJ15">AI9-AH9</f>
        <v>0</v>
      </c>
      <c r="AK9" s="39">
        <f aca="true" t="shared" si="7" ref="AK9:AK15">IF(AH9=0,"",AI9/AH9)</f>
        <v>1</v>
      </c>
      <c r="AL9" s="38">
        <v>529800</v>
      </c>
      <c r="AM9" s="40">
        <v>529800</v>
      </c>
    </row>
    <row r="10" spans="2:39" ht="12.75">
      <c r="B10" s="28">
        <v>2</v>
      </c>
      <c r="C10" s="41">
        <v>1</v>
      </c>
      <c r="D10" s="120" t="s">
        <v>50</v>
      </c>
      <c r="E10" s="120"/>
      <c r="F10" s="120"/>
      <c r="G10" s="42">
        <v>89697</v>
      </c>
      <c r="H10" s="43">
        <v>90745</v>
      </c>
      <c r="I10" s="43">
        <v>101452</v>
      </c>
      <c r="J10" s="44">
        <v>106982</v>
      </c>
      <c r="K10" s="33"/>
      <c r="L10" s="45">
        <v>105085</v>
      </c>
      <c r="M10" s="45">
        <v>71940</v>
      </c>
      <c r="N10" s="45">
        <v>25710</v>
      </c>
      <c r="O10" s="45">
        <v>7435</v>
      </c>
      <c r="P10" s="45"/>
      <c r="Q10" s="45"/>
      <c r="R10" s="45">
        <f t="shared" si="0"/>
        <v>105085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105085</v>
      </c>
      <c r="AI10" s="47">
        <f t="shared" si="5"/>
        <v>105085</v>
      </c>
      <c r="AJ10" s="47">
        <f t="shared" si="6"/>
        <v>0</v>
      </c>
      <c r="AK10" s="48">
        <f t="shared" si="7"/>
        <v>1</v>
      </c>
      <c r="AL10" s="47">
        <v>104000</v>
      </c>
      <c r="AM10" s="49">
        <v>104000</v>
      </c>
    </row>
    <row r="11" spans="2:39" ht="12.75">
      <c r="B11" s="28">
        <v>3</v>
      </c>
      <c r="C11" s="41">
        <v>2</v>
      </c>
      <c r="D11" s="120" t="s">
        <v>51</v>
      </c>
      <c r="E11" s="120"/>
      <c r="F11" s="120"/>
      <c r="G11" s="42">
        <v>390625</v>
      </c>
      <c r="H11" s="43">
        <v>471782</v>
      </c>
      <c r="I11" s="43">
        <v>391900</v>
      </c>
      <c r="J11" s="44">
        <v>393666</v>
      </c>
      <c r="K11" s="33"/>
      <c r="L11" s="45">
        <v>395267</v>
      </c>
      <c r="M11" s="45">
        <v>233850</v>
      </c>
      <c r="N11" s="45">
        <v>82526</v>
      </c>
      <c r="O11" s="45">
        <v>77391</v>
      </c>
      <c r="P11" s="45">
        <v>1500</v>
      </c>
      <c r="Q11" s="45"/>
      <c r="R11" s="45">
        <f t="shared" si="0"/>
        <v>395267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395267</v>
      </c>
      <c r="AI11" s="47">
        <f t="shared" si="5"/>
        <v>395267</v>
      </c>
      <c r="AJ11" s="47">
        <f t="shared" si="6"/>
        <v>0</v>
      </c>
      <c r="AK11" s="48">
        <f t="shared" si="7"/>
        <v>1</v>
      </c>
      <c r="AL11" s="47">
        <v>366300</v>
      </c>
      <c r="AM11" s="49">
        <v>366300</v>
      </c>
    </row>
    <row r="12" spans="2:39" ht="12.75">
      <c r="B12" s="28">
        <v>4</v>
      </c>
      <c r="C12" s="50">
        <v>1</v>
      </c>
      <c r="D12" s="121" t="s">
        <v>52</v>
      </c>
      <c r="E12" s="121"/>
      <c r="F12" s="121"/>
      <c r="G12" s="51">
        <v>52302</v>
      </c>
      <c r="H12" s="52">
        <v>104420</v>
      </c>
      <c r="I12" s="52">
        <v>25202</v>
      </c>
      <c r="J12" s="53">
        <v>25198</v>
      </c>
      <c r="K12" s="33"/>
      <c r="L12" s="54">
        <v>450</v>
      </c>
      <c r="M12" s="54"/>
      <c r="N12" s="54"/>
      <c r="O12" s="54">
        <v>450</v>
      </c>
      <c r="P12" s="54"/>
      <c r="Q12" s="54"/>
      <c r="R12" s="54">
        <f t="shared" si="0"/>
        <v>450</v>
      </c>
      <c r="S12" s="54">
        <f t="shared" si="1"/>
        <v>0</v>
      </c>
      <c r="T12" s="33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>
        <f t="shared" si="2"/>
        <v>0</v>
      </c>
      <c r="AF12" s="54">
        <f t="shared" si="3"/>
        <v>0</v>
      </c>
      <c r="AG12" s="33"/>
      <c r="AH12" s="55">
        <f t="shared" si="4"/>
        <v>450</v>
      </c>
      <c r="AI12" s="56">
        <f t="shared" si="5"/>
        <v>450</v>
      </c>
      <c r="AJ12" s="56">
        <f t="shared" si="6"/>
        <v>0</v>
      </c>
      <c r="AK12" s="57">
        <f t="shared" si="7"/>
        <v>1</v>
      </c>
      <c r="AL12" s="56"/>
      <c r="AM12" s="58"/>
    </row>
    <row r="13" spans="2:39" ht="12.75">
      <c r="B13" s="28">
        <v>5</v>
      </c>
      <c r="C13" s="50">
        <v>2</v>
      </c>
      <c r="D13" s="121" t="s">
        <v>53</v>
      </c>
      <c r="E13" s="121"/>
      <c r="F13" s="121"/>
      <c r="G13" s="51">
        <v>338323</v>
      </c>
      <c r="H13" s="52">
        <v>367362</v>
      </c>
      <c r="I13" s="52">
        <v>366698</v>
      </c>
      <c r="J13" s="53">
        <v>368468</v>
      </c>
      <c r="K13" s="33"/>
      <c r="L13" s="54">
        <v>394817</v>
      </c>
      <c r="M13" s="54">
        <v>233850</v>
      </c>
      <c r="N13" s="54">
        <v>82526</v>
      </c>
      <c r="O13" s="54">
        <v>76941</v>
      </c>
      <c r="P13" s="54">
        <v>1500</v>
      </c>
      <c r="Q13" s="54"/>
      <c r="R13" s="54">
        <f t="shared" si="0"/>
        <v>394817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394817</v>
      </c>
      <c r="AI13" s="56">
        <f t="shared" si="5"/>
        <v>394817</v>
      </c>
      <c r="AJ13" s="56">
        <f t="shared" si="6"/>
        <v>0</v>
      </c>
      <c r="AK13" s="57">
        <f t="shared" si="7"/>
        <v>1</v>
      </c>
      <c r="AL13" s="56">
        <v>366300</v>
      </c>
      <c r="AM13" s="58">
        <v>366300</v>
      </c>
    </row>
    <row r="14" spans="2:39" ht="12.75">
      <c r="B14" s="28">
        <v>6</v>
      </c>
      <c r="C14" s="41">
        <v>3</v>
      </c>
      <c r="D14" s="120" t="s">
        <v>54</v>
      </c>
      <c r="E14" s="120"/>
      <c r="F14" s="120"/>
      <c r="G14" s="42">
        <v>49446</v>
      </c>
      <c r="H14" s="43">
        <v>57684</v>
      </c>
      <c r="I14" s="43">
        <v>41644</v>
      </c>
      <c r="J14" s="44">
        <v>53904</v>
      </c>
      <c r="K14" s="33"/>
      <c r="L14" s="45">
        <v>46000</v>
      </c>
      <c r="M14" s="45">
        <v>33080</v>
      </c>
      <c r="N14" s="45">
        <v>12060</v>
      </c>
      <c r="O14" s="45">
        <v>860</v>
      </c>
      <c r="P14" s="45"/>
      <c r="Q14" s="45"/>
      <c r="R14" s="45">
        <f t="shared" si="0"/>
        <v>46000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46000</v>
      </c>
      <c r="AI14" s="47">
        <f t="shared" si="5"/>
        <v>46000</v>
      </c>
      <c r="AJ14" s="47">
        <f t="shared" si="6"/>
        <v>0</v>
      </c>
      <c r="AK14" s="48">
        <f t="shared" si="7"/>
        <v>1</v>
      </c>
      <c r="AL14" s="47">
        <v>46500</v>
      </c>
      <c r="AM14" s="49">
        <v>46500</v>
      </c>
    </row>
    <row r="15" spans="2:39" ht="12.75">
      <c r="B15" s="28">
        <v>7</v>
      </c>
      <c r="C15" s="41">
        <v>4</v>
      </c>
      <c r="D15" s="120" t="s">
        <v>55</v>
      </c>
      <c r="E15" s="120"/>
      <c r="F15" s="120"/>
      <c r="G15" s="42"/>
      <c r="H15" s="43">
        <v>3273</v>
      </c>
      <c r="I15" s="43">
        <v>8556</v>
      </c>
      <c r="J15" s="44">
        <v>9585</v>
      </c>
      <c r="K15" s="33"/>
      <c r="L15" s="45">
        <v>12750</v>
      </c>
      <c r="M15" s="45">
        <v>9340</v>
      </c>
      <c r="N15" s="45">
        <v>3085</v>
      </c>
      <c r="O15" s="45">
        <v>325</v>
      </c>
      <c r="P15" s="45"/>
      <c r="Q15" s="45"/>
      <c r="R15" s="45">
        <f t="shared" si="0"/>
        <v>12750</v>
      </c>
      <c r="S15" s="45">
        <f t="shared" si="1"/>
        <v>0</v>
      </c>
      <c r="T15" s="33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>
        <f t="shared" si="2"/>
        <v>0</v>
      </c>
      <c r="AF15" s="45">
        <f t="shared" si="3"/>
        <v>0</v>
      </c>
      <c r="AG15" s="36"/>
      <c r="AH15" s="46">
        <f t="shared" si="4"/>
        <v>12750</v>
      </c>
      <c r="AI15" s="47">
        <f t="shared" si="5"/>
        <v>12750</v>
      </c>
      <c r="AJ15" s="47">
        <f t="shared" si="6"/>
        <v>0</v>
      </c>
      <c r="AK15" s="48">
        <f t="shared" si="7"/>
        <v>1</v>
      </c>
      <c r="AL15" s="47">
        <v>13000</v>
      </c>
      <c r="AM15" s="49">
        <v>13000</v>
      </c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D15:F15"/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56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41820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41820</v>
      </c>
      <c r="AG7" s="15"/>
      <c r="AH7" s="16" t="s">
        <v>10</v>
      </c>
      <c r="AI7" s="17" t="s">
        <v>10</v>
      </c>
      <c r="AJ7" s="111">
        <v>41820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2011</v>
      </c>
      <c r="H8" s="23">
        <v>2012</v>
      </c>
      <c r="I8" s="23">
        <v>2013</v>
      </c>
      <c r="J8" s="24">
        <v>2013</v>
      </c>
      <c r="K8" s="12"/>
      <c r="L8" s="25">
        <v>2014</v>
      </c>
      <c r="M8" s="116"/>
      <c r="N8" s="116"/>
      <c r="O8" s="116"/>
      <c r="P8" s="116"/>
      <c r="Q8" s="116"/>
      <c r="R8" s="116"/>
      <c r="S8" s="118"/>
      <c r="T8" s="12"/>
      <c r="U8" s="25">
        <v>2014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2014</v>
      </c>
      <c r="AI8" s="18">
        <v>2014</v>
      </c>
      <c r="AJ8" s="111"/>
      <c r="AK8" s="111"/>
      <c r="AL8" s="18">
        <v>2015</v>
      </c>
      <c r="AM8" s="27">
        <v>2016</v>
      </c>
    </row>
    <row r="9" spans="2:39" ht="12.75">
      <c r="B9" s="28">
        <v>1</v>
      </c>
      <c r="C9" s="29">
        <v>6</v>
      </c>
      <c r="D9" s="119" t="s">
        <v>57</v>
      </c>
      <c r="E9" s="119"/>
      <c r="F9" s="119"/>
      <c r="G9" s="30">
        <v>10815</v>
      </c>
      <c r="H9" s="31">
        <v>12720</v>
      </c>
      <c r="I9" s="31">
        <v>28860</v>
      </c>
      <c r="J9" s="32">
        <v>27403</v>
      </c>
      <c r="K9" s="33"/>
      <c r="L9" s="34">
        <v>37454</v>
      </c>
      <c r="M9" s="35"/>
      <c r="N9" s="35"/>
      <c r="O9" s="35">
        <v>27650</v>
      </c>
      <c r="P9" s="35">
        <v>9804</v>
      </c>
      <c r="Q9" s="35"/>
      <c r="R9" s="35">
        <f aca="true" t="shared" si="0" ref="R9:R14">SUM(M9:Q9)</f>
        <v>37454</v>
      </c>
      <c r="S9" s="35">
        <f aca="true" t="shared" si="1" ref="S9:S14">R9-L9</f>
        <v>0</v>
      </c>
      <c r="T9" s="33"/>
      <c r="U9" s="35">
        <v>2000</v>
      </c>
      <c r="V9" s="35"/>
      <c r="W9" s="35"/>
      <c r="X9" s="35"/>
      <c r="Y9" s="35"/>
      <c r="Z9" s="35"/>
      <c r="AA9" s="35">
        <v>2000</v>
      </c>
      <c r="AB9" s="35"/>
      <c r="AC9" s="35"/>
      <c r="AD9" s="35"/>
      <c r="AE9" s="35">
        <f aca="true" t="shared" si="2" ref="AE9:AE14">SUM(V9:AD9)</f>
        <v>2000</v>
      </c>
      <c r="AF9" s="35">
        <f aca="true" t="shared" si="3" ref="AF9:AF14">AE9-U9</f>
        <v>0</v>
      </c>
      <c r="AG9" s="36"/>
      <c r="AH9" s="37">
        <f aca="true" t="shared" si="4" ref="AH9:AH14">L9+U9</f>
        <v>39454</v>
      </c>
      <c r="AI9" s="38">
        <f aca="true" t="shared" si="5" ref="AI9:AI14">R9+AE9</f>
        <v>39454</v>
      </c>
      <c r="AJ9" s="38">
        <f aca="true" t="shared" si="6" ref="AJ9:AJ14">AI9-AH9</f>
        <v>0</v>
      </c>
      <c r="AK9" s="39">
        <f aca="true" t="shared" si="7" ref="AK9:AK14">IF(AH9=0,"",AI9/AH9)</f>
        <v>1</v>
      </c>
      <c r="AL9" s="38">
        <v>34600</v>
      </c>
      <c r="AM9" s="40">
        <v>34600</v>
      </c>
    </row>
    <row r="10" spans="2:39" ht="12.75">
      <c r="B10" s="28">
        <v>2</v>
      </c>
      <c r="C10" s="41">
        <v>1</v>
      </c>
      <c r="D10" s="120" t="s">
        <v>58</v>
      </c>
      <c r="E10" s="120"/>
      <c r="F10" s="120"/>
      <c r="G10" s="42">
        <v>10448</v>
      </c>
      <c r="H10" s="43">
        <v>11052</v>
      </c>
      <c r="I10" s="43">
        <v>11649</v>
      </c>
      <c r="J10" s="44">
        <v>11649</v>
      </c>
      <c r="K10" s="33"/>
      <c r="L10" s="45">
        <v>12454</v>
      </c>
      <c r="M10" s="45"/>
      <c r="N10" s="45"/>
      <c r="O10" s="45">
        <v>3650</v>
      </c>
      <c r="P10" s="45">
        <v>8804</v>
      </c>
      <c r="Q10" s="45"/>
      <c r="R10" s="45">
        <f t="shared" si="0"/>
        <v>12454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12454</v>
      </c>
      <c r="AI10" s="47">
        <f t="shared" si="5"/>
        <v>12454</v>
      </c>
      <c r="AJ10" s="47">
        <f t="shared" si="6"/>
        <v>0</v>
      </c>
      <c r="AK10" s="48">
        <f t="shared" si="7"/>
        <v>1</v>
      </c>
      <c r="AL10" s="47">
        <v>12600</v>
      </c>
      <c r="AM10" s="49">
        <v>12600</v>
      </c>
    </row>
    <row r="11" spans="2:39" ht="12.75">
      <c r="B11" s="28">
        <v>3</v>
      </c>
      <c r="C11" s="41">
        <v>2</v>
      </c>
      <c r="D11" s="120" t="s">
        <v>59</v>
      </c>
      <c r="E11" s="120"/>
      <c r="F11" s="120"/>
      <c r="G11" s="42">
        <v>200</v>
      </c>
      <c r="H11" s="43">
        <v>400</v>
      </c>
      <c r="I11" s="43">
        <v>1000</v>
      </c>
      <c r="J11" s="44"/>
      <c r="K11" s="33"/>
      <c r="L11" s="45">
        <v>1500</v>
      </c>
      <c r="M11" s="45"/>
      <c r="N11" s="45"/>
      <c r="O11" s="45">
        <v>500</v>
      </c>
      <c r="P11" s="45">
        <v>1000</v>
      </c>
      <c r="Q11" s="45"/>
      <c r="R11" s="45">
        <f t="shared" si="0"/>
        <v>1500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1500</v>
      </c>
      <c r="AI11" s="47">
        <f t="shared" si="5"/>
        <v>1500</v>
      </c>
      <c r="AJ11" s="47">
        <f t="shared" si="6"/>
        <v>0</v>
      </c>
      <c r="AK11" s="48">
        <f t="shared" si="7"/>
        <v>1</v>
      </c>
      <c r="AL11" s="47">
        <v>1000</v>
      </c>
      <c r="AM11" s="49">
        <v>1000</v>
      </c>
    </row>
    <row r="12" spans="2:39" ht="12.75">
      <c r="B12" s="28">
        <v>4</v>
      </c>
      <c r="C12" s="41">
        <v>3</v>
      </c>
      <c r="D12" s="120" t="s">
        <v>60</v>
      </c>
      <c r="E12" s="120"/>
      <c r="F12" s="120"/>
      <c r="G12" s="42">
        <v>167</v>
      </c>
      <c r="H12" s="43"/>
      <c r="I12" s="43">
        <v>500</v>
      </c>
      <c r="J12" s="44">
        <v>44</v>
      </c>
      <c r="K12" s="33"/>
      <c r="L12" s="45">
        <v>500</v>
      </c>
      <c r="M12" s="45"/>
      <c r="N12" s="45"/>
      <c r="O12" s="45">
        <v>500</v>
      </c>
      <c r="P12" s="45"/>
      <c r="Q12" s="45"/>
      <c r="R12" s="45">
        <f t="shared" si="0"/>
        <v>500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500</v>
      </c>
      <c r="AI12" s="47">
        <f t="shared" si="5"/>
        <v>500</v>
      </c>
      <c r="AJ12" s="47">
        <f t="shared" si="6"/>
        <v>0</v>
      </c>
      <c r="AK12" s="48">
        <f t="shared" si="7"/>
        <v>1</v>
      </c>
      <c r="AL12" s="47">
        <v>500</v>
      </c>
      <c r="AM12" s="49">
        <v>500</v>
      </c>
    </row>
    <row r="13" spans="2:39" ht="12.75">
      <c r="B13" s="28">
        <v>5</v>
      </c>
      <c r="C13" s="41">
        <v>4</v>
      </c>
      <c r="D13" s="120" t="s">
        <v>61</v>
      </c>
      <c r="E13" s="120"/>
      <c r="F13" s="120"/>
      <c r="G13" s="42"/>
      <c r="H13" s="43">
        <v>1268</v>
      </c>
      <c r="I13" s="43">
        <v>16</v>
      </c>
      <c r="J13" s="44">
        <v>16</v>
      </c>
      <c r="K13" s="33"/>
      <c r="L13" s="45">
        <v>3000</v>
      </c>
      <c r="M13" s="45"/>
      <c r="N13" s="45"/>
      <c r="O13" s="45">
        <v>3000</v>
      </c>
      <c r="P13" s="45"/>
      <c r="Q13" s="45"/>
      <c r="R13" s="45">
        <f t="shared" si="0"/>
        <v>3000</v>
      </c>
      <c r="S13" s="45">
        <f t="shared" si="1"/>
        <v>0</v>
      </c>
      <c r="T13" s="33"/>
      <c r="U13" s="45">
        <v>2000</v>
      </c>
      <c r="V13" s="45"/>
      <c r="W13" s="45"/>
      <c r="X13" s="45"/>
      <c r="Y13" s="45"/>
      <c r="Z13" s="45"/>
      <c r="AA13" s="45">
        <v>2000</v>
      </c>
      <c r="AB13" s="45"/>
      <c r="AC13" s="45"/>
      <c r="AD13" s="45"/>
      <c r="AE13" s="45">
        <f t="shared" si="2"/>
        <v>2000</v>
      </c>
      <c r="AF13" s="45">
        <f t="shared" si="3"/>
        <v>0</v>
      </c>
      <c r="AG13" s="36"/>
      <c r="AH13" s="46">
        <f t="shared" si="4"/>
        <v>5000</v>
      </c>
      <c r="AI13" s="47">
        <f t="shared" si="5"/>
        <v>5000</v>
      </c>
      <c r="AJ13" s="47">
        <f t="shared" si="6"/>
        <v>0</v>
      </c>
      <c r="AK13" s="48">
        <f t="shared" si="7"/>
        <v>1</v>
      </c>
      <c r="AL13" s="47">
        <v>500</v>
      </c>
      <c r="AM13" s="49">
        <v>500</v>
      </c>
    </row>
    <row r="14" spans="2:39" ht="12.75">
      <c r="B14" s="28">
        <v>6</v>
      </c>
      <c r="C14" s="41">
        <v>5</v>
      </c>
      <c r="D14" s="120" t="s">
        <v>62</v>
      </c>
      <c r="E14" s="120"/>
      <c r="F14" s="120"/>
      <c r="G14" s="42"/>
      <c r="H14" s="43"/>
      <c r="I14" s="43">
        <v>15695</v>
      </c>
      <c r="J14" s="44">
        <v>15694</v>
      </c>
      <c r="K14" s="33"/>
      <c r="L14" s="45">
        <v>20000</v>
      </c>
      <c r="M14" s="45"/>
      <c r="N14" s="45"/>
      <c r="O14" s="45">
        <v>20000</v>
      </c>
      <c r="P14" s="45"/>
      <c r="Q14" s="45"/>
      <c r="R14" s="45">
        <f t="shared" si="0"/>
        <v>20000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20000</v>
      </c>
      <c r="AI14" s="47">
        <f t="shared" si="5"/>
        <v>20000</v>
      </c>
      <c r="AJ14" s="47">
        <f t="shared" si="6"/>
        <v>0</v>
      </c>
      <c r="AK14" s="48">
        <f t="shared" si="7"/>
        <v>1</v>
      </c>
      <c r="AL14" s="47">
        <v>20000</v>
      </c>
      <c r="AM14" s="49">
        <v>20000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2" width="7.7109375" style="0" customWidth="1"/>
    <col min="23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63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41820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41820</v>
      </c>
      <c r="AG7" s="15"/>
      <c r="AH7" s="16" t="s">
        <v>10</v>
      </c>
      <c r="AI7" s="17" t="s">
        <v>10</v>
      </c>
      <c r="AJ7" s="111">
        <v>41820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2011</v>
      </c>
      <c r="H8" s="23">
        <v>2012</v>
      </c>
      <c r="I8" s="23">
        <v>2013</v>
      </c>
      <c r="J8" s="24">
        <v>2013</v>
      </c>
      <c r="K8" s="12"/>
      <c r="L8" s="25">
        <v>2014</v>
      </c>
      <c r="M8" s="116"/>
      <c r="N8" s="116"/>
      <c r="O8" s="116"/>
      <c r="P8" s="116"/>
      <c r="Q8" s="116"/>
      <c r="R8" s="116"/>
      <c r="S8" s="118"/>
      <c r="T8" s="12"/>
      <c r="U8" s="25">
        <v>2014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2014</v>
      </c>
      <c r="AI8" s="18">
        <v>2014</v>
      </c>
      <c r="AJ8" s="111"/>
      <c r="AK8" s="111"/>
      <c r="AL8" s="18">
        <v>2015</v>
      </c>
      <c r="AM8" s="27">
        <v>2016</v>
      </c>
    </row>
    <row r="9" spans="2:39" ht="12.75">
      <c r="B9" s="28">
        <v>1</v>
      </c>
      <c r="C9" s="29">
        <v>7</v>
      </c>
      <c r="D9" s="119" t="s">
        <v>64</v>
      </c>
      <c r="E9" s="119"/>
      <c r="F9" s="119"/>
      <c r="G9" s="30">
        <v>16502</v>
      </c>
      <c r="H9" s="31">
        <v>30154</v>
      </c>
      <c r="I9" s="31">
        <v>11267</v>
      </c>
      <c r="J9" s="32">
        <v>10497</v>
      </c>
      <c r="K9" s="33"/>
      <c r="L9" s="34">
        <v>14000</v>
      </c>
      <c r="M9" s="35"/>
      <c r="N9" s="35"/>
      <c r="O9" s="35">
        <v>13200</v>
      </c>
      <c r="P9" s="35">
        <v>800</v>
      </c>
      <c r="Q9" s="35"/>
      <c r="R9" s="35">
        <f>SUM(M9:Q9)</f>
        <v>14000</v>
      </c>
      <c r="S9" s="35">
        <f>R9-L9</f>
        <v>0</v>
      </c>
      <c r="T9" s="33"/>
      <c r="U9" s="35">
        <v>10000</v>
      </c>
      <c r="V9" s="35">
        <v>17000</v>
      </c>
      <c r="W9" s="35"/>
      <c r="X9" s="35"/>
      <c r="Y9" s="35"/>
      <c r="Z9" s="35"/>
      <c r="AA9" s="35"/>
      <c r="AB9" s="35"/>
      <c r="AC9" s="35"/>
      <c r="AD9" s="35"/>
      <c r="AE9" s="35">
        <f>SUM(V9:AD9)</f>
        <v>17000</v>
      </c>
      <c r="AF9" s="35">
        <f>AE9-U9</f>
        <v>7000</v>
      </c>
      <c r="AG9" s="36"/>
      <c r="AH9" s="37">
        <f>L9+U9</f>
        <v>24000</v>
      </c>
      <c r="AI9" s="38">
        <f>R9+AE9</f>
        <v>31000</v>
      </c>
      <c r="AJ9" s="38">
        <f>AI9-AH9</f>
        <v>7000</v>
      </c>
      <c r="AK9" s="39">
        <f>IF(AH9=0,"",AI9/AH9)</f>
        <v>1.2916666666666667</v>
      </c>
      <c r="AL9" s="38">
        <v>10700</v>
      </c>
      <c r="AM9" s="40">
        <v>10700</v>
      </c>
    </row>
    <row r="10" spans="2:39" ht="12.75">
      <c r="B10" s="28">
        <v>2</v>
      </c>
      <c r="C10" s="41">
        <v>1</v>
      </c>
      <c r="D10" s="120" t="s">
        <v>65</v>
      </c>
      <c r="E10" s="120"/>
      <c r="F10" s="120"/>
      <c r="G10" s="42">
        <v>16132</v>
      </c>
      <c r="H10" s="43">
        <v>29374</v>
      </c>
      <c r="I10" s="43">
        <v>8660</v>
      </c>
      <c r="J10" s="44">
        <v>8609</v>
      </c>
      <c r="K10" s="33"/>
      <c r="L10" s="45">
        <v>10650</v>
      </c>
      <c r="M10" s="45"/>
      <c r="N10" s="45"/>
      <c r="O10" s="45">
        <v>10650</v>
      </c>
      <c r="P10" s="45"/>
      <c r="Q10" s="45"/>
      <c r="R10" s="45">
        <f>SUM(M10:Q10)</f>
        <v>10650</v>
      </c>
      <c r="S10" s="45">
        <f>R10-L10</f>
        <v>0</v>
      </c>
      <c r="T10" s="33"/>
      <c r="U10" s="45">
        <v>10000</v>
      </c>
      <c r="V10" s="45">
        <v>17000</v>
      </c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17000</v>
      </c>
      <c r="AF10" s="45">
        <f>AE10-U10</f>
        <v>7000</v>
      </c>
      <c r="AG10" s="36"/>
      <c r="AH10" s="46">
        <f>L10+U10</f>
        <v>20650</v>
      </c>
      <c r="AI10" s="47">
        <f>R10+AE10</f>
        <v>27650</v>
      </c>
      <c r="AJ10" s="47">
        <f>AI10-AH10</f>
        <v>7000</v>
      </c>
      <c r="AK10" s="48">
        <f>IF(AH10=0,"",AI10/AH10)</f>
        <v>1.3389830508474576</v>
      </c>
      <c r="AL10" s="47">
        <v>9500</v>
      </c>
      <c r="AM10" s="49">
        <v>9500</v>
      </c>
    </row>
    <row r="11" spans="2:39" ht="12.75">
      <c r="B11" s="28">
        <v>3</v>
      </c>
      <c r="C11" s="41">
        <v>2</v>
      </c>
      <c r="D11" s="120" t="s">
        <v>66</v>
      </c>
      <c r="E11" s="120"/>
      <c r="F11" s="120"/>
      <c r="G11" s="42">
        <v>370</v>
      </c>
      <c r="H11" s="43">
        <v>780</v>
      </c>
      <c r="I11" s="43">
        <v>2607</v>
      </c>
      <c r="J11" s="44">
        <v>1888</v>
      </c>
      <c r="K11" s="33"/>
      <c r="L11" s="45">
        <v>3350</v>
      </c>
      <c r="M11" s="45"/>
      <c r="N11" s="45"/>
      <c r="O11" s="45">
        <v>2550</v>
      </c>
      <c r="P11" s="45">
        <v>800</v>
      </c>
      <c r="Q11" s="45"/>
      <c r="R11" s="45">
        <f>SUM(M11:Q11)</f>
        <v>3350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3350</v>
      </c>
      <c r="AI11" s="47">
        <f>R11+AE11</f>
        <v>3350</v>
      </c>
      <c r="AJ11" s="47">
        <f>AI11-AH11</f>
        <v>0</v>
      </c>
      <c r="AK11" s="48">
        <f>IF(AH11=0,"",AI11/AH11)</f>
        <v>1</v>
      </c>
      <c r="AL11" s="47">
        <v>1200</v>
      </c>
      <c r="AM11" s="49">
        <v>1200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D9:F9"/>
    <mergeCell ref="D10:F10"/>
    <mergeCell ref="D11:F11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67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41820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41820</v>
      </c>
      <c r="AG7" s="15"/>
      <c r="AH7" s="16" t="s">
        <v>10</v>
      </c>
      <c r="AI7" s="17" t="s">
        <v>10</v>
      </c>
      <c r="AJ7" s="111">
        <v>41820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2011</v>
      </c>
      <c r="H8" s="23">
        <v>2012</v>
      </c>
      <c r="I8" s="23">
        <v>2013</v>
      </c>
      <c r="J8" s="24">
        <v>2013</v>
      </c>
      <c r="K8" s="12"/>
      <c r="L8" s="25">
        <v>2014</v>
      </c>
      <c r="M8" s="116"/>
      <c r="N8" s="116"/>
      <c r="O8" s="116"/>
      <c r="P8" s="116"/>
      <c r="Q8" s="116"/>
      <c r="R8" s="116"/>
      <c r="S8" s="118"/>
      <c r="T8" s="12"/>
      <c r="U8" s="25">
        <v>2014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2014</v>
      </c>
      <c r="AI8" s="18">
        <v>2014</v>
      </c>
      <c r="AJ8" s="111"/>
      <c r="AK8" s="111"/>
      <c r="AL8" s="18">
        <v>2015</v>
      </c>
      <c r="AM8" s="27">
        <v>2016</v>
      </c>
    </row>
    <row r="9" spans="2:39" ht="12.75">
      <c r="B9" s="28">
        <v>1</v>
      </c>
      <c r="C9" s="29">
        <v>8</v>
      </c>
      <c r="D9" s="119" t="s">
        <v>68</v>
      </c>
      <c r="E9" s="119"/>
      <c r="F9" s="119"/>
      <c r="G9" s="30">
        <v>28685</v>
      </c>
      <c r="H9" s="31">
        <v>44653</v>
      </c>
      <c r="I9" s="31">
        <v>33237</v>
      </c>
      <c r="J9" s="32">
        <v>26864</v>
      </c>
      <c r="K9" s="33"/>
      <c r="L9" s="34">
        <v>30461</v>
      </c>
      <c r="M9" s="35"/>
      <c r="N9" s="35">
        <v>261</v>
      </c>
      <c r="O9" s="35">
        <v>30200</v>
      </c>
      <c r="P9" s="35"/>
      <c r="Q9" s="35"/>
      <c r="R9" s="35">
        <f>SUM(M9:Q9)</f>
        <v>30461</v>
      </c>
      <c r="S9" s="35">
        <f>R9-L9</f>
        <v>0</v>
      </c>
      <c r="T9" s="33"/>
      <c r="U9" s="35">
        <v>6000</v>
      </c>
      <c r="V9" s="35"/>
      <c r="W9" s="35"/>
      <c r="X9" s="35"/>
      <c r="Y9" s="35"/>
      <c r="Z9" s="35">
        <v>1000</v>
      </c>
      <c r="AA9" s="35">
        <v>10577</v>
      </c>
      <c r="AB9" s="35"/>
      <c r="AC9" s="35"/>
      <c r="AD9" s="35"/>
      <c r="AE9" s="35">
        <f>SUM(V9:AD9)</f>
        <v>11577</v>
      </c>
      <c r="AF9" s="35">
        <f>AE9-U9</f>
        <v>5577</v>
      </c>
      <c r="AG9" s="36"/>
      <c r="AH9" s="37">
        <f>L9+U9</f>
        <v>36461</v>
      </c>
      <c r="AI9" s="38">
        <f>R9+AE9</f>
        <v>42038</v>
      </c>
      <c r="AJ9" s="38">
        <f>AI9-AH9</f>
        <v>5577</v>
      </c>
      <c r="AK9" s="39">
        <f>IF(AH9=0,"",AI9/AH9)</f>
        <v>1.152957955075286</v>
      </c>
      <c r="AL9" s="38">
        <v>35000</v>
      </c>
      <c r="AM9" s="40">
        <v>35000</v>
      </c>
    </row>
    <row r="10" spans="2:39" ht="12.75">
      <c r="B10" s="28">
        <v>2</v>
      </c>
      <c r="C10" s="41">
        <v>1</v>
      </c>
      <c r="D10" s="120" t="s">
        <v>69</v>
      </c>
      <c r="E10" s="120"/>
      <c r="F10" s="120"/>
      <c r="G10" s="42">
        <v>24538</v>
      </c>
      <c r="H10" s="43">
        <v>34569</v>
      </c>
      <c r="I10" s="43">
        <v>26061</v>
      </c>
      <c r="J10" s="44">
        <v>20229</v>
      </c>
      <c r="K10" s="33"/>
      <c r="L10" s="45">
        <v>26361</v>
      </c>
      <c r="M10" s="45"/>
      <c r="N10" s="45">
        <v>261</v>
      </c>
      <c r="O10" s="45">
        <v>26100</v>
      </c>
      <c r="P10" s="45"/>
      <c r="Q10" s="45"/>
      <c r="R10" s="45">
        <f>SUM(M10:Q10)</f>
        <v>26361</v>
      </c>
      <c r="S10" s="45">
        <f>R10-L10</f>
        <v>0</v>
      </c>
      <c r="T10" s="33"/>
      <c r="U10" s="45">
        <v>5000</v>
      </c>
      <c r="V10" s="45"/>
      <c r="W10" s="45"/>
      <c r="X10" s="45"/>
      <c r="Y10" s="45"/>
      <c r="Z10" s="45"/>
      <c r="AA10" s="45">
        <v>10577</v>
      </c>
      <c r="AB10" s="45"/>
      <c r="AC10" s="45"/>
      <c r="AD10" s="45"/>
      <c r="AE10" s="45">
        <f>SUM(V10:AD10)</f>
        <v>10577</v>
      </c>
      <c r="AF10" s="45">
        <f>AE10-U10</f>
        <v>5577</v>
      </c>
      <c r="AG10" s="36"/>
      <c r="AH10" s="46">
        <f>L10+U10</f>
        <v>31361</v>
      </c>
      <c r="AI10" s="47">
        <f>R10+AE10</f>
        <v>36938</v>
      </c>
      <c r="AJ10" s="47">
        <f>AI10-AH10</f>
        <v>5577</v>
      </c>
      <c r="AK10" s="48">
        <f>IF(AH10=0,"",AI10/AH10)</f>
        <v>1.1778323395299894</v>
      </c>
      <c r="AL10" s="47">
        <v>25000</v>
      </c>
      <c r="AM10" s="49">
        <v>25000</v>
      </c>
    </row>
    <row r="11" spans="2:39" ht="12.75">
      <c r="B11" s="28">
        <v>3</v>
      </c>
      <c r="C11" s="41">
        <v>2</v>
      </c>
      <c r="D11" s="120" t="s">
        <v>70</v>
      </c>
      <c r="E11" s="120"/>
      <c r="F11" s="120"/>
      <c r="G11" s="42">
        <v>3669</v>
      </c>
      <c r="H11" s="43">
        <v>1239</v>
      </c>
      <c r="I11" s="43">
        <v>2650</v>
      </c>
      <c r="J11" s="44">
        <v>2109</v>
      </c>
      <c r="K11" s="33"/>
      <c r="L11" s="45">
        <v>4100</v>
      </c>
      <c r="M11" s="45"/>
      <c r="N11" s="45"/>
      <c r="O11" s="45">
        <v>4100</v>
      </c>
      <c r="P11" s="45"/>
      <c r="Q11" s="45"/>
      <c r="R11" s="45">
        <f>SUM(M11:Q11)</f>
        <v>4100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4100</v>
      </c>
      <c r="AI11" s="47">
        <f>R11+AE11</f>
        <v>4100</v>
      </c>
      <c r="AJ11" s="47">
        <f>AI11-AH11</f>
        <v>0</v>
      </c>
      <c r="AK11" s="48">
        <f>IF(AH11=0,"",AI11/AH11)</f>
        <v>1</v>
      </c>
      <c r="AL11" s="47">
        <v>3500</v>
      </c>
      <c r="AM11" s="49">
        <v>3500</v>
      </c>
    </row>
    <row r="12" spans="2:39" ht="12.75">
      <c r="B12" s="28">
        <v>4</v>
      </c>
      <c r="C12" s="41">
        <v>3</v>
      </c>
      <c r="D12" s="120" t="s">
        <v>71</v>
      </c>
      <c r="E12" s="120"/>
      <c r="F12" s="120"/>
      <c r="G12" s="42">
        <v>478</v>
      </c>
      <c r="H12" s="43">
        <v>8845</v>
      </c>
      <c r="I12" s="43">
        <v>4526</v>
      </c>
      <c r="J12" s="44">
        <v>4526</v>
      </c>
      <c r="K12" s="33"/>
      <c r="L12" s="45"/>
      <c r="M12" s="45"/>
      <c r="N12" s="45"/>
      <c r="O12" s="45"/>
      <c r="P12" s="45"/>
      <c r="Q12" s="45"/>
      <c r="R12" s="45">
        <f>SUM(M12:Q12)</f>
        <v>0</v>
      </c>
      <c r="S12" s="45">
        <f>R12-L12</f>
        <v>0</v>
      </c>
      <c r="T12" s="33"/>
      <c r="U12" s="45">
        <v>1000</v>
      </c>
      <c r="V12" s="45"/>
      <c r="W12" s="45"/>
      <c r="X12" s="45"/>
      <c r="Y12" s="45"/>
      <c r="Z12" s="45">
        <v>1000</v>
      </c>
      <c r="AA12" s="45"/>
      <c r="AB12" s="45"/>
      <c r="AC12" s="45"/>
      <c r="AD12" s="45"/>
      <c r="AE12" s="45">
        <f>SUM(V12:AD12)</f>
        <v>1000</v>
      </c>
      <c r="AF12" s="45">
        <f>AE12-U12</f>
        <v>0</v>
      </c>
      <c r="AG12" s="36"/>
      <c r="AH12" s="46">
        <f>L12+U12</f>
        <v>1000</v>
      </c>
      <c r="AI12" s="47">
        <f>R12+AE12</f>
        <v>1000</v>
      </c>
      <c r="AJ12" s="47">
        <f>AI12-AH12</f>
        <v>0</v>
      </c>
      <c r="AK12" s="48">
        <f>IF(AH12=0,"",AI12/AH12)</f>
        <v>1</v>
      </c>
      <c r="AL12" s="47">
        <v>6500</v>
      </c>
      <c r="AM12" s="49">
        <v>6500</v>
      </c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D9:F9"/>
    <mergeCell ref="D10:F10"/>
    <mergeCell ref="D11:F11"/>
    <mergeCell ref="D12:F12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7109375" style="0" customWidth="1"/>
    <col min="9" max="9" width="8.7109375" style="0" customWidth="1"/>
    <col min="10" max="10" width="9.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2.8515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72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41820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41820</v>
      </c>
      <c r="AG7" s="15"/>
      <c r="AH7" s="16" t="s">
        <v>10</v>
      </c>
      <c r="AI7" s="17" t="s">
        <v>10</v>
      </c>
      <c r="AJ7" s="111">
        <v>41820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2011</v>
      </c>
      <c r="H8" s="23">
        <v>2012</v>
      </c>
      <c r="I8" s="23">
        <v>2013</v>
      </c>
      <c r="J8" s="24">
        <v>2013</v>
      </c>
      <c r="K8" s="12"/>
      <c r="L8" s="25">
        <v>2014</v>
      </c>
      <c r="M8" s="116"/>
      <c r="N8" s="116"/>
      <c r="O8" s="116"/>
      <c r="P8" s="116"/>
      <c r="Q8" s="116"/>
      <c r="R8" s="116"/>
      <c r="S8" s="118"/>
      <c r="T8" s="12"/>
      <c r="U8" s="25">
        <v>2014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2014</v>
      </c>
      <c r="AI8" s="18">
        <v>2014</v>
      </c>
      <c r="AJ8" s="111"/>
      <c r="AK8" s="111"/>
      <c r="AL8" s="18">
        <v>2015</v>
      </c>
      <c r="AM8" s="27">
        <v>2016</v>
      </c>
    </row>
    <row r="9" spans="2:39" ht="12.75">
      <c r="B9" s="28">
        <v>1</v>
      </c>
      <c r="C9" s="29">
        <v>9</v>
      </c>
      <c r="D9" s="119" t="s">
        <v>73</v>
      </c>
      <c r="E9" s="119"/>
      <c r="F9" s="119"/>
      <c r="G9" s="30">
        <v>5049</v>
      </c>
      <c r="H9" s="31">
        <v>11239</v>
      </c>
      <c r="I9" s="31">
        <v>7624</v>
      </c>
      <c r="J9" s="32">
        <v>7153</v>
      </c>
      <c r="K9" s="33"/>
      <c r="L9" s="34">
        <v>10591</v>
      </c>
      <c r="M9" s="35"/>
      <c r="N9" s="35">
        <v>131</v>
      </c>
      <c r="O9" s="35">
        <v>10460</v>
      </c>
      <c r="P9" s="35"/>
      <c r="Q9" s="35"/>
      <c r="R9" s="35">
        <f>SUM(M9:Q9)</f>
        <v>10591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10591</v>
      </c>
      <c r="AI9" s="38">
        <f>R9+AE9</f>
        <v>10591</v>
      </c>
      <c r="AJ9" s="38">
        <f>AI9-AH9</f>
        <v>0</v>
      </c>
      <c r="AK9" s="39">
        <f>IF(AH9=0,"",AI9/AH9)</f>
        <v>1</v>
      </c>
      <c r="AL9" s="38">
        <v>8000</v>
      </c>
      <c r="AM9" s="40">
        <v>8000</v>
      </c>
    </row>
    <row r="10" spans="2:39" ht="12.75">
      <c r="B10" s="28">
        <v>2</v>
      </c>
      <c r="C10" s="41">
        <v>1</v>
      </c>
      <c r="D10" s="120" t="s">
        <v>74</v>
      </c>
      <c r="E10" s="120"/>
      <c r="F10" s="120"/>
      <c r="G10" s="42">
        <v>5049</v>
      </c>
      <c r="H10" s="43">
        <v>7154</v>
      </c>
      <c r="I10" s="43">
        <v>6856</v>
      </c>
      <c r="J10" s="44">
        <v>6385</v>
      </c>
      <c r="K10" s="33"/>
      <c r="L10" s="45">
        <v>10191</v>
      </c>
      <c r="M10" s="45"/>
      <c r="N10" s="45">
        <v>131</v>
      </c>
      <c r="O10" s="45">
        <v>10060</v>
      </c>
      <c r="P10" s="45"/>
      <c r="Q10" s="45"/>
      <c r="R10" s="45">
        <f>SUM(M10:Q10)</f>
        <v>10191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10191</v>
      </c>
      <c r="AI10" s="47">
        <f>R10+AE10</f>
        <v>10191</v>
      </c>
      <c r="AJ10" s="47">
        <f>AI10-AH10</f>
        <v>0</v>
      </c>
      <c r="AK10" s="48">
        <f>IF(AH10=0,"",AI10/AH10)</f>
        <v>1</v>
      </c>
      <c r="AL10" s="47">
        <v>7700</v>
      </c>
      <c r="AM10" s="49">
        <v>7700</v>
      </c>
    </row>
    <row r="11" spans="2:39" ht="12.75">
      <c r="B11" s="28">
        <v>3</v>
      </c>
      <c r="C11" s="41">
        <v>2</v>
      </c>
      <c r="D11" s="120" t="s">
        <v>75</v>
      </c>
      <c r="E11" s="120"/>
      <c r="F11" s="120"/>
      <c r="G11" s="42"/>
      <c r="H11" s="43">
        <v>4085</v>
      </c>
      <c r="I11" s="43">
        <v>660</v>
      </c>
      <c r="J11" s="44">
        <v>660</v>
      </c>
      <c r="K11" s="33"/>
      <c r="L11" s="45">
        <v>200</v>
      </c>
      <c r="M11" s="45"/>
      <c r="N11" s="45"/>
      <c r="O11" s="45">
        <v>200</v>
      </c>
      <c r="P11" s="45"/>
      <c r="Q11" s="45"/>
      <c r="R11" s="45">
        <f>SUM(M11:Q11)</f>
        <v>200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200</v>
      </c>
      <c r="AI11" s="47">
        <f>R11+AE11</f>
        <v>200</v>
      </c>
      <c r="AJ11" s="47">
        <f>AI11-AH11</f>
        <v>0</v>
      </c>
      <c r="AK11" s="48">
        <f>IF(AH11=0,"",AI11/AH11)</f>
        <v>1</v>
      </c>
      <c r="AL11" s="47">
        <v>100</v>
      </c>
      <c r="AM11" s="49">
        <v>100</v>
      </c>
    </row>
    <row r="12" spans="2:39" ht="12.75">
      <c r="B12" s="28">
        <v>4</v>
      </c>
      <c r="C12" s="41">
        <v>3</v>
      </c>
      <c r="D12" s="120" t="s">
        <v>76</v>
      </c>
      <c r="E12" s="120"/>
      <c r="F12" s="120"/>
      <c r="G12" s="42"/>
      <c r="H12" s="43"/>
      <c r="I12" s="43">
        <v>108</v>
      </c>
      <c r="J12" s="44">
        <v>108</v>
      </c>
      <c r="K12" s="33"/>
      <c r="L12" s="45">
        <v>200</v>
      </c>
      <c r="M12" s="45"/>
      <c r="N12" s="45"/>
      <c r="O12" s="45">
        <v>200</v>
      </c>
      <c r="P12" s="45"/>
      <c r="Q12" s="45"/>
      <c r="R12" s="45">
        <f>SUM(M12:Q12)</f>
        <v>200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200</v>
      </c>
      <c r="AI12" s="47">
        <f>R12+AE12</f>
        <v>200</v>
      </c>
      <c r="AJ12" s="47">
        <f>AI12-AH12</f>
        <v>0</v>
      </c>
      <c r="AK12" s="48">
        <f>IF(AH12=0,"",AI12/AH12)</f>
        <v>1</v>
      </c>
      <c r="AL12" s="47">
        <v>200</v>
      </c>
      <c r="AM12" s="49">
        <v>200</v>
      </c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D9:F9"/>
    <mergeCell ref="D10:F10"/>
    <mergeCell ref="D11:F11"/>
    <mergeCell ref="D12:F12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</cp:lastModifiedBy>
  <dcterms:modified xsi:type="dcterms:W3CDTF">2014-07-29T09:44:01Z</dcterms:modified>
  <cp:category/>
  <cp:version/>
  <cp:contentType/>
  <cp:contentStatus/>
</cp:coreProperties>
</file>